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7935" tabRatio="813" activeTab="0"/>
  </bookViews>
  <sheets>
    <sheet name="MENU" sheetId="1" r:id="rId1"/>
    <sheet name="1สามัญเพื่อสวัสดิการ (แบบสหกรณ์" sheetId="2" r:id="rId2"/>
    <sheet name="2สวัสดิการการศึกษา (แบบสหกรณ์)" sheetId="3" r:id="rId3"/>
    <sheet name="3ฉุกเฉินและATM (แบบสหกรณ์)" sheetId="4" r:id="rId4"/>
    <sheet name="4สามัญ (แบบสหกรณ์)" sheetId="5" r:id="rId5"/>
    <sheet name="5สามัญ  (แบบธนาคาร)" sheetId="6" r:id="rId6"/>
    <sheet name="6พัฒนาคุณภาพชีวิต (แบบธนาคาร)" sheetId="7" r:id="rId7"/>
    <sheet name="7พัฒนาคุณภาพชีวิต (แบบสหกรณ์)" sheetId="8" r:id="rId8"/>
    <sheet name="8สามัญสภาพคล่อง (แบบสหกรณ์)" sheetId="9" r:id="rId9"/>
    <sheet name="8คำนวณเผื่ออื่นๆ (2)" sheetId="10" r:id="rId10"/>
  </sheets>
  <definedNames>
    <definedName name="_xlnm.Print_Titles" localSheetId="1">'1สามัญเพื่อสวัสดิการ (แบบสหกรณ์'!$13:$13</definedName>
    <definedName name="_xlnm.Print_Titles" localSheetId="2">'2สวัสดิการการศึกษา (แบบสหกรณ์)'!$13:$13</definedName>
    <definedName name="_xlnm.Print_Titles" localSheetId="3">'3ฉุกเฉินและATM (แบบสหกรณ์)'!$13:$13</definedName>
    <definedName name="_xlnm.Print_Titles" localSheetId="4">'4สามัญ (แบบสหกรณ์)'!$13:$13</definedName>
    <definedName name="_xlnm.Print_Titles" localSheetId="5">'5สามัญ  (แบบธนาคาร)'!$13:$13</definedName>
    <definedName name="_xlnm.Print_Titles" localSheetId="6">'6พัฒนาคุณภาพชีวิต (แบบธนาคาร)'!$13:$13</definedName>
    <definedName name="_xlnm.Print_Titles" localSheetId="7">'7พัฒนาคุณภาพชีวิต (แบบสหกรณ์)'!$13:$13</definedName>
    <definedName name="_xlnm.Print_Titles" localSheetId="9">'8คำนวณเผื่ออื่นๆ (2)'!$12:$12</definedName>
    <definedName name="_xlnm.Print_Titles" localSheetId="8">'8สามัญสภาพคล่อง (แบบสหกรณ์)'!$13:$13</definedName>
  </definedNames>
  <calcPr fullCalcOnLoad="1"/>
</workbook>
</file>

<file path=xl/sharedStrings.xml><?xml version="1.0" encoding="utf-8"?>
<sst xmlns="http://schemas.openxmlformats.org/spreadsheetml/2006/main" count="372" uniqueCount="81">
  <si>
    <t>หุ้นปัจจุบัน</t>
  </si>
  <si>
    <t>บาท</t>
  </si>
  <si>
    <t>ขอกู้</t>
  </si>
  <si>
    <t>บาท       หนี้เดิม</t>
  </si>
  <si>
    <t>ส่งงวดละ</t>
  </si>
  <si>
    <t>บาท       เงินทอน</t>
  </si>
  <si>
    <t>คงเหลือที่ต้องชำระ</t>
  </si>
  <si>
    <t>งวด</t>
  </si>
  <si>
    <t>กำหนดต้น</t>
  </si>
  <si>
    <t>เป็นเงิน</t>
  </si>
  <si>
    <t>รวมหุ้น ณ วันสิ้นสุด</t>
  </si>
  <si>
    <t>ผ่อนชำระ</t>
  </si>
  <si>
    <t>ปี</t>
  </si>
  <si>
    <t>คิดเป็น</t>
  </si>
  <si>
    <t>ต่อปี</t>
  </si>
  <si>
    <t>งวดที่</t>
  </si>
  <si>
    <t>จำนวนวัน</t>
  </si>
  <si>
    <t>เงินต้น</t>
  </si>
  <si>
    <t>ดอกเบี้ย</t>
  </si>
  <si>
    <t>คงเหลือ</t>
  </si>
  <si>
    <t>ส่งชำระงวดละ</t>
  </si>
  <si>
    <t>ดอกเบี้ยร้อยละ</t>
  </si>
  <si>
    <t>ประเภทการกู้</t>
  </si>
  <si>
    <t>สามัญเพื่อสวัสดิการ (แบบสหกรณ์ฯ)</t>
  </si>
  <si>
    <t>สามัญเพื่อการศึกษา (แบบสหกรณ์ฯ)</t>
  </si>
  <si>
    <t>ฉุกเฉินและATM (แบบสหกรณ์ฯ)</t>
  </si>
  <si>
    <t>สามัญ (แบบสหกรณ์ฯ)</t>
  </si>
  <si>
    <t>สามัญ (แบบธนาคาร)</t>
  </si>
  <si>
    <t>พัฒนาคุณภาพชีวิต (แบบธนาคาร)</t>
  </si>
  <si>
    <t>พัฒนาคุณภาพชีวิต (แบบสหกรณ์)</t>
  </si>
  <si>
    <t>คำอธิบาย : คลิกที่ประเภทการกู้เพื่อเข้าสู่เมนูคำนวณที่ต้องการ</t>
  </si>
  <si>
    <t>ลำดับ</t>
  </si>
  <si>
    <t>วงเงินกู้สูงสุด</t>
  </si>
  <si>
    <t>กลับเมนูหลัก</t>
  </si>
  <si>
    <t xml:space="preserve"> สหกรณ์ออมทรัพย์สาธารณสุขจังหวัดอุดรธานี จำกัด</t>
  </si>
  <si>
    <t>ตารางคำนวณเงินกู้</t>
  </si>
  <si>
    <t>อัตราดอกเบี้ย เริ่ม 1 ตุลาคม 2558</t>
  </si>
  <si>
    <t>ร้อยละ</t>
  </si>
  <si>
    <t>ลูกจ้างชั่วคราว</t>
  </si>
  <si>
    <t>เงื่อนไขอื่น : สามัญ + พัฒนา + สวัสดิการ  รวมกันไม่เกิน</t>
  </si>
  <si>
    <t>ระดับการศึกษา</t>
  </si>
  <si>
    <t>งวดชำระ</t>
  </si>
  <si>
    <t>ผู้ค้ำประกัน</t>
  </si>
  <si>
    <t xml:space="preserve"> อนุบาล-ประถม</t>
  </si>
  <si>
    <t>ไม่น้อยกว่า 1 คน</t>
  </si>
  <si>
    <t xml:space="preserve"> มัธยม / ปวช.</t>
  </si>
  <si>
    <t xml:space="preserve"> ปริญญาตรี</t>
  </si>
  <si>
    <t xml:space="preserve"> ปริญญาโท</t>
  </si>
  <si>
    <t xml:space="preserve"> ปริญญาเอก</t>
  </si>
  <si>
    <t>กู้สวัสดิการการศึกษาได้สูงสุด</t>
  </si>
  <si>
    <t>เงื่อนไขเพิ่มเติม การกู้สวัสดิการการศึกษา</t>
  </si>
  <si>
    <t>-</t>
  </si>
  <si>
    <t>ผ่อนชำระสูงสุด</t>
  </si>
  <si>
    <t>กลุ่ม 1</t>
  </si>
  <si>
    <t xml:space="preserve">กลุ่ม 4 </t>
  </si>
  <si>
    <t xml:space="preserve">กลุ่ม 3 </t>
  </si>
  <si>
    <t>กลุ่ม</t>
  </si>
  <si>
    <t>2,3,4</t>
  </si>
  <si>
    <t>กลุ่มการกู้</t>
  </si>
  <si>
    <t>เงินเดือนคงเหลือ</t>
  </si>
  <si>
    <t>ผ่อนได้สูงสุด</t>
  </si>
  <si>
    <t>งวด  คิดเป็น</t>
  </si>
  <si>
    <t>กู้ใหม่ได้</t>
  </si>
  <si>
    <t>เมื่อชำระแล้ว</t>
  </si>
  <si>
    <t>(งวด)</t>
  </si>
  <si>
    <t>ฉุกเฉิน 6 งวด / ATM 1 งวด</t>
  </si>
  <si>
    <t>กู้ได้สูงสุดไม่เกิน</t>
  </si>
  <si>
    <t xml:space="preserve">คำอธิบาย: กรอกข้อมูลลงในช่องสีเหลือง เพื่อคำนวณเงินกู้ </t>
  </si>
  <si>
    <t>ชำระหนี้หมด</t>
  </si>
  <si>
    <t>6 งวด</t>
  </si>
  <si>
    <t>12 งวด</t>
  </si>
  <si>
    <t>18 งวด</t>
  </si>
  <si>
    <t>ชำระแล้ว (งวด)</t>
  </si>
  <si>
    <t>กู้ใหม่ได้เมื่อ</t>
  </si>
  <si>
    <t>กลุ่ม1 ข้าราชการ,</t>
  </si>
  <si>
    <t>ลูกจ้างประจำ</t>
  </si>
  <si>
    <t xml:space="preserve">ดอกเบี้ย </t>
  </si>
  <si>
    <t>พกส.สายสนับสนุน</t>
  </si>
  <si>
    <t>กลุ่ม 2 พนง.ราชการ,</t>
  </si>
  <si>
    <t>พกส.วิชาชีพ</t>
  </si>
  <si>
    <t>สามัญเสริมสภาพคล่อง (แบบสหกรณ์ฯ)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</si>
</sst>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Browallia New"/>
      <family val="2"/>
    </font>
    <font>
      <b/>
      <sz val="14"/>
      <name val="Browallia New"/>
      <family val="2"/>
    </font>
    <font>
      <sz val="14"/>
      <name val="Cordia New"/>
      <family val="2"/>
    </font>
    <font>
      <sz val="14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Cordia New"/>
      <family val="2"/>
    </font>
    <font>
      <sz val="14"/>
      <color indexed="60"/>
      <name val="Browallia New"/>
      <family val="2"/>
    </font>
    <font>
      <sz val="18"/>
      <color indexed="8"/>
      <name val="CordiaUPC"/>
      <family val="2"/>
    </font>
    <font>
      <b/>
      <sz val="18"/>
      <color indexed="8"/>
      <name val="CordiaUPC"/>
      <family val="2"/>
    </font>
    <font>
      <b/>
      <sz val="18"/>
      <color indexed="10"/>
      <name val="CordiaUPC"/>
      <family val="2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b/>
      <sz val="18"/>
      <color indexed="13"/>
      <name val="CordiaUPC"/>
      <family val="2"/>
    </font>
    <font>
      <b/>
      <sz val="12"/>
      <color indexed="12"/>
      <name val="Tahoma"/>
      <family val="2"/>
    </font>
    <font>
      <b/>
      <sz val="14"/>
      <color indexed="10"/>
      <name val="Browallia New"/>
      <family val="2"/>
    </font>
    <font>
      <b/>
      <sz val="16"/>
      <color indexed="13"/>
      <name val="CordiaUPC"/>
      <family val="2"/>
    </font>
    <font>
      <b/>
      <sz val="16"/>
      <color indexed="10"/>
      <name val="CordiaUPC"/>
      <family val="2"/>
    </font>
    <font>
      <b/>
      <sz val="18"/>
      <color indexed="9"/>
      <name val="CordiaUPC"/>
      <family val="2"/>
    </font>
    <font>
      <b/>
      <sz val="16"/>
      <color indexed="10"/>
      <name val="Tahoma"/>
      <family val="2"/>
    </font>
    <font>
      <sz val="16"/>
      <color indexed="10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Cordia New"/>
      <family val="2"/>
    </font>
    <font>
      <sz val="14"/>
      <color rgb="FFC00000"/>
      <name val="Browallia New"/>
      <family val="2"/>
    </font>
    <font>
      <sz val="18"/>
      <color theme="1"/>
      <name val="CordiaUPC"/>
      <family val="2"/>
    </font>
    <font>
      <b/>
      <sz val="18"/>
      <color theme="1"/>
      <name val="CordiaUPC"/>
      <family val="2"/>
    </font>
    <font>
      <b/>
      <sz val="18"/>
      <color rgb="FFFF0000"/>
      <name val="CordiaUPC"/>
      <family val="2"/>
    </font>
    <font>
      <b/>
      <sz val="16"/>
      <color rgb="FF000000"/>
      <name val="AngsanaUPC"/>
      <family val="1"/>
    </font>
    <font>
      <sz val="16"/>
      <color rgb="FF000000"/>
      <name val="AngsanaUPC"/>
      <family val="1"/>
    </font>
    <font>
      <b/>
      <sz val="18"/>
      <color rgb="FFFFFF00"/>
      <name val="CordiaUPC"/>
      <family val="2"/>
    </font>
    <font>
      <b/>
      <sz val="12"/>
      <color theme="10"/>
      <name val="Tahoma"/>
      <family val="2"/>
    </font>
    <font>
      <b/>
      <sz val="14"/>
      <color rgb="FFFF0000"/>
      <name val="Browallia New"/>
      <family val="2"/>
    </font>
    <font>
      <b/>
      <sz val="16"/>
      <color rgb="FFFFFF00"/>
      <name val="CordiaUPC"/>
      <family val="2"/>
    </font>
    <font>
      <b/>
      <sz val="16"/>
      <color rgb="FFFF0000"/>
      <name val="CordiaUPC"/>
      <family val="2"/>
    </font>
    <font>
      <b/>
      <sz val="18"/>
      <color theme="1" tint="0.04998999834060669"/>
      <name val="CordiaUPC"/>
      <family val="2"/>
    </font>
    <font>
      <b/>
      <sz val="18"/>
      <color theme="0"/>
      <name val="CordiaUPC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F1DD"/>
        <bgColor indexed="64"/>
      </patternFill>
    </fill>
    <fill>
      <patternFill patternType="solid">
        <fgColor rgb="FF79D59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96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43" fontId="0" fillId="0" borderId="0" xfId="38" applyFont="1" applyFill="1" applyAlignment="1" applyProtection="1">
      <alignment vertical="center"/>
      <protection/>
    </xf>
    <xf numFmtId="43" fontId="3" fillId="0" borderId="0" xfId="38" applyFont="1" applyFill="1" applyAlignment="1" applyProtection="1">
      <alignment vertical="center"/>
      <protection/>
    </xf>
    <xf numFmtId="43" fontId="0" fillId="33" borderId="10" xfId="38" applyFont="1" applyFill="1" applyBorder="1" applyAlignment="1" applyProtection="1">
      <alignment vertical="center"/>
      <protection locked="0"/>
    </xf>
    <xf numFmtId="43" fontId="2" fillId="33" borderId="10" xfId="38" applyFont="1" applyFill="1" applyBorder="1" applyAlignment="1" applyProtection="1">
      <alignment vertical="center"/>
      <protection locked="0"/>
    </xf>
    <xf numFmtId="43" fontId="4" fillId="0" borderId="10" xfId="38" applyFont="1" applyFill="1" applyBorder="1" applyAlignment="1" applyProtection="1">
      <alignment vertical="center"/>
      <protection/>
    </xf>
    <xf numFmtId="43" fontId="57" fillId="0" borderId="10" xfId="38" applyFont="1" applyFill="1" applyBorder="1" applyAlignment="1" applyProtection="1">
      <alignment vertical="center"/>
      <protection/>
    </xf>
    <xf numFmtId="43" fontId="2" fillId="0" borderId="10" xfId="38" applyFont="1" applyFill="1" applyBorder="1" applyAlignment="1" applyProtection="1">
      <alignment vertical="center"/>
      <protection/>
    </xf>
    <xf numFmtId="43" fontId="0" fillId="0" borderId="10" xfId="38" applyFont="1" applyFill="1" applyBorder="1" applyAlignment="1" applyProtection="1">
      <alignment vertical="center"/>
      <protection/>
    </xf>
    <xf numFmtId="43" fontId="3" fillId="0" borderId="0" xfId="38" applyFont="1" applyFill="1" applyBorder="1" applyAlignment="1" applyProtection="1">
      <alignment vertical="center"/>
      <protection/>
    </xf>
    <xf numFmtId="187" fontId="3" fillId="33" borderId="11" xfId="38" applyNumberFormat="1" applyFont="1" applyFill="1" applyBorder="1" applyAlignment="1" applyProtection="1">
      <alignment vertical="center"/>
      <protection locked="0"/>
    </xf>
    <xf numFmtId="43" fontId="0" fillId="0" borderId="0" xfId="38" applyFont="1" applyFill="1" applyBorder="1" applyAlignment="1" applyProtection="1">
      <alignment vertical="center"/>
      <protection/>
    </xf>
    <xf numFmtId="187" fontId="3" fillId="0" borderId="10" xfId="38" applyNumberFormat="1" applyFont="1" applyFill="1" applyBorder="1" applyAlignment="1" applyProtection="1">
      <alignment vertical="center"/>
      <protection/>
    </xf>
    <xf numFmtId="43" fontId="2" fillId="0" borderId="0" xfId="38" applyFont="1" applyFill="1" applyBorder="1" applyAlignment="1" applyProtection="1">
      <alignment vertical="center"/>
      <protection/>
    </xf>
    <xf numFmtId="43" fontId="3" fillId="34" borderId="12" xfId="38" applyFont="1" applyFill="1" applyBorder="1" applyAlignment="1" applyProtection="1">
      <alignment vertical="center"/>
      <protection/>
    </xf>
    <xf numFmtId="43" fontId="3" fillId="0" borderId="0" xfId="38" applyFont="1" applyFill="1" applyAlignment="1" applyProtection="1">
      <alignment horizontal="center" vertical="center"/>
      <protection/>
    </xf>
    <xf numFmtId="43" fontId="3" fillId="0" borderId="13" xfId="38" applyFont="1" applyFill="1" applyBorder="1" applyAlignment="1" applyProtection="1">
      <alignment horizontal="center" vertical="center"/>
      <protection/>
    </xf>
    <xf numFmtId="187" fontId="3" fillId="0" borderId="13" xfId="38" applyNumberFormat="1" applyFont="1" applyFill="1" applyBorder="1" applyAlignment="1" applyProtection="1">
      <alignment horizontal="center" vertical="center"/>
      <protection/>
    </xf>
    <xf numFmtId="43" fontId="2" fillId="0" borderId="13" xfId="38" applyFont="1" applyFill="1" applyBorder="1" applyAlignment="1" applyProtection="1">
      <alignment vertical="center"/>
      <protection/>
    </xf>
    <xf numFmtId="187" fontId="0" fillId="0" borderId="13" xfId="38" applyNumberFormat="1" applyFont="1" applyFill="1" applyBorder="1" applyAlignment="1" applyProtection="1">
      <alignment horizontal="center" vertical="center"/>
      <protection/>
    </xf>
    <xf numFmtId="43" fontId="2" fillId="0" borderId="13" xfId="38" applyFont="1" applyFill="1" applyBorder="1" applyAlignment="1" applyProtection="1">
      <alignment vertical="center"/>
      <protection/>
    </xf>
    <xf numFmtId="43" fontId="0" fillId="0" borderId="13" xfId="38" applyFont="1" applyFill="1" applyBorder="1" applyAlignment="1" applyProtection="1">
      <alignment vertical="center"/>
      <protection/>
    </xf>
    <xf numFmtId="43" fontId="58" fillId="33" borderId="10" xfId="38" applyFont="1" applyFill="1" applyBorder="1" applyAlignment="1" applyProtection="1">
      <alignment vertical="center"/>
      <protection locked="0"/>
    </xf>
    <xf numFmtId="43" fontId="0" fillId="0" borderId="0" xfId="38" applyFont="1" applyFill="1" applyAlignment="1" applyProtection="1">
      <alignment vertical="center"/>
      <protection/>
    </xf>
    <xf numFmtId="0" fontId="59" fillId="0" borderId="0" xfId="0" applyFont="1" applyAlignment="1" applyProtection="1">
      <alignment/>
      <protection/>
    </xf>
    <xf numFmtId="43" fontId="59" fillId="0" borderId="0" xfId="38" applyFont="1" applyAlignment="1" applyProtection="1">
      <alignment horizontal="center"/>
      <protection/>
    </xf>
    <xf numFmtId="43" fontId="60" fillId="35" borderId="13" xfId="38" applyFont="1" applyFill="1" applyBorder="1" applyAlignment="1" applyProtection="1">
      <alignment horizontal="center"/>
      <protection/>
    </xf>
    <xf numFmtId="0" fontId="60" fillId="35" borderId="13" xfId="0" applyFont="1" applyFill="1" applyBorder="1" applyAlignment="1" applyProtection="1">
      <alignment horizontal="center"/>
      <protection/>
    </xf>
    <xf numFmtId="0" fontId="60" fillId="36" borderId="13" xfId="0" applyFont="1" applyFill="1" applyBorder="1" applyAlignment="1" applyProtection="1">
      <alignment horizontal="center"/>
      <protection/>
    </xf>
    <xf numFmtId="43" fontId="60" fillId="36" borderId="13" xfId="38" applyFont="1" applyFill="1" applyBorder="1" applyAlignment="1" applyProtection="1">
      <alignment horizontal="center"/>
      <protection/>
    </xf>
    <xf numFmtId="0" fontId="59" fillId="33" borderId="0" xfId="0" applyFont="1" applyFill="1" applyAlignment="1" applyProtection="1">
      <alignment/>
      <protection/>
    </xf>
    <xf numFmtId="43" fontId="59" fillId="33" borderId="0" xfId="38" applyFont="1" applyFill="1" applyAlignment="1" applyProtection="1">
      <alignment horizontal="center"/>
      <protection/>
    </xf>
    <xf numFmtId="43" fontId="2" fillId="0" borderId="13" xfId="38" applyNumberFormat="1" applyFont="1" applyFill="1" applyBorder="1" applyAlignment="1" applyProtection="1">
      <alignment vertical="center"/>
      <protection/>
    </xf>
    <xf numFmtId="0" fontId="60" fillId="0" borderId="0" xfId="0" applyFont="1" applyAlignment="1" applyProtection="1">
      <alignment horizontal="center"/>
      <protection/>
    </xf>
    <xf numFmtId="0" fontId="60" fillId="0" borderId="14" xfId="0" applyFont="1" applyBorder="1" applyAlignment="1" applyProtection="1">
      <alignment/>
      <protection/>
    </xf>
    <xf numFmtId="0" fontId="60" fillId="0" borderId="0" xfId="0" applyFont="1" applyAlignment="1" applyProtection="1">
      <alignment horizontal="center"/>
      <protection/>
    </xf>
    <xf numFmtId="43" fontId="60" fillId="35" borderId="15" xfId="38" applyFont="1" applyFill="1" applyBorder="1" applyAlignment="1" applyProtection="1">
      <alignment horizontal="center"/>
      <protection/>
    </xf>
    <xf numFmtId="43" fontId="61" fillId="0" borderId="13" xfId="38" applyFont="1" applyFill="1" applyBorder="1" applyAlignment="1" applyProtection="1">
      <alignment horizontal="right"/>
      <protection/>
    </xf>
    <xf numFmtId="0" fontId="59" fillId="0" borderId="16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62" fillId="0" borderId="0" xfId="0" applyFont="1" applyBorder="1" applyAlignment="1">
      <alignment horizontal="center" wrapText="1"/>
    </xf>
    <xf numFmtId="43" fontId="59" fillId="0" borderId="0" xfId="38" applyFont="1" applyBorder="1" applyAlignment="1" applyProtection="1">
      <alignment horizontal="center"/>
      <protection/>
    </xf>
    <xf numFmtId="0" fontId="62" fillId="0" borderId="13" xfId="0" applyFont="1" applyBorder="1" applyAlignment="1">
      <alignment horizontal="center" wrapText="1"/>
    </xf>
    <xf numFmtId="0" fontId="63" fillId="0" borderId="13" xfId="0" applyFont="1" applyBorder="1" applyAlignment="1">
      <alignment horizontal="center" vertical="top" wrapText="1"/>
    </xf>
    <xf numFmtId="0" fontId="62" fillId="37" borderId="13" xfId="0" applyFont="1" applyFill="1" applyBorder="1" applyAlignment="1">
      <alignment horizontal="center" wrapText="1"/>
    </xf>
    <xf numFmtId="0" fontId="63" fillId="37" borderId="13" xfId="0" applyFont="1" applyFill="1" applyBorder="1" applyAlignment="1">
      <alignment horizontal="center" vertical="top" wrapText="1"/>
    </xf>
    <xf numFmtId="187" fontId="60" fillId="35" borderId="13" xfId="38" applyNumberFormat="1" applyFont="1" applyFill="1" applyBorder="1" applyAlignment="1" applyProtection="1">
      <alignment horizontal="center"/>
      <protection/>
    </xf>
    <xf numFmtId="187" fontId="61" fillId="0" borderId="13" xfId="38" applyNumberFormat="1" applyFont="1" applyFill="1" applyBorder="1" applyAlignment="1" applyProtection="1">
      <alignment horizontal="right"/>
      <protection/>
    </xf>
    <xf numFmtId="4" fontId="63" fillId="37" borderId="13" xfId="0" applyNumberFormat="1" applyFont="1" applyFill="1" applyBorder="1" applyAlignment="1">
      <alignment horizontal="center" vertical="top" wrapText="1"/>
    </xf>
    <xf numFmtId="4" fontId="63" fillId="0" borderId="13" xfId="0" applyNumberFormat="1" applyFont="1" applyBorder="1" applyAlignment="1">
      <alignment horizontal="center" vertical="top" wrapText="1"/>
    </xf>
    <xf numFmtId="187" fontId="3" fillId="7" borderId="10" xfId="38" applyNumberFormat="1" applyFont="1" applyFill="1" applyBorder="1" applyAlignment="1" applyProtection="1">
      <alignment horizontal="center"/>
      <protection locked="0"/>
    </xf>
    <xf numFmtId="43" fontId="60" fillId="38" borderId="15" xfId="38" applyFont="1" applyFill="1" applyBorder="1" applyAlignment="1" applyProtection="1">
      <alignment vertical="distributed"/>
      <protection/>
    </xf>
    <xf numFmtId="0" fontId="64" fillId="39" borderId="17" xfId="0" applyFont="1" applyFill="1" applyBorder="1" applyAlignment="1" applyProtection="1">
      <alignment horizontal="center" vertical="center"/>
      <protection/>
    </xf>
    <xf numFmtId="0" fontId="64" fillId="39" borderId="15" xfId="0" applyFont="1" applyFill="1" applyBorder="1" applyAlignment="1" applyProtection="1">
      <alignment horizontal="center" vertical="center"/>
      <protection/>
    </xf>
    <xf numFmtId="43" fontId="60" fillId="38" borderId="17" xfId="38" applyFont="1" applyFill="1" applyBorder="1" applyAlignment="1" applyProtection="1">
      <alignment horizontal="center" vertical="distributed"/>
      <protection/>
    </xf>
    <xf numFmtId="43" fontId="60" fillId="38" borderId="18" xfId="38" applyFont="1" applyFill="1" applyBorder="1" applyAlignment="1" applyProtection="1">
      <alignment horizontal="center" vertical="distributed"/>
      <protection/>
    </xf>
    <xf numFmtId="43" fontId="43" fillId="0" borderId="0" xfId="38" applyFont="1" applyFill="1" applyAlignment="1" applyProtection="1">
      <alignment vertical="center"/>
      <protection/>
    </xf>
    <xf numFmtId="187" fontId="3" fillId="0" borderId="0" xfId="38" applyNumberFormat="1" applyFont="1" applyFill="1" applyBorder="1" applyAlignment="1" applyProtection="1">
      <alignment vertical="center"/>
      <protection/>
    </xf>
    <xf numFmtId="0" fontId="65" fillId="35" borderId="13" xfId="34" applyFont="1" applyFill="1" applyBorder="1" applyAlignment="1" applyProtection="1">
      <alignment/>
      <protection/>
    </xf>
    <xf numFmtId="0" fontId="65" fillId="36" borderId="13" xfId="34" applyFont="1" applyFill="1" applyBorder="1" applyAlignment="1" applyProtection="1">
      <alignment/>
      <protection/>
    </xf>
    <xf numFmtId="187" fontId="59" fillId="0" borderId="0" xfId="38" applyNumberFormat="1" applyFont="1" applyAlignment="1" applyProtection="1">
      <alignment/>
      <protection/>
    </xf>
    <xf numFmtId="187" fontId="60" fillId="38" borderId="17" xfId="38" applyNumberFormat="1" applyFont="1" applyFill="1" applyBorder="1" applyAlignment="1" applyProtection="1">
      <alignment horizontal="center" vertical="distributed"/>
      <protection/>
    </xf>
    <xf numFmtId="187" fontId="60" fillId="38" borderId="18" xfId="38" applyNumberFormat="1" applyFont="1" applyFill="1" applyBorder="1" applyAlignment="1" applyProtection="1">
      <alignment horizontal="center" vertical="distributed"/>
      <protection/>
    </xf>
    <xf numFmtId="187" fontId="60" fillId="38" borderId="15" xfId="38" applyNumberFormat="1" applyFont="1" applyFill="1" applyBorder="1" applyAlignment="1" applyProtection="1">
      <alignment horizontal="center" vertical="distributed"/>
      <protection/>
    </xf>
    <xf numFmtId="187" fontId="60" fillId="36" borderId="13" xfId="38" applyNumberFormat="1" applyFont="1" applyFill="1" applyBorder="1" applyAlignment="1" applyProtection="1">
      <alignment horizontal="center"/>
      <protection/>
    </xf>
    <xf numFmtId="43" fontId="0" fillId="0" borderId="0" xfId="38" applyFont="1" applyFill="1" applyAlignment="1" applyProtection="1">
      <alignment horizontal="right" vertical="center"/>
      <protection/>
    </xf>
    <xf numFmtId="43" fontId="66" fillId="0" borderId="10" xfId="38" applyFont="1" applyFill="1" applyBorder="1" applyAlignment="1" applyProtection="1">
      <alignment vertical="center"/>
      <protection/>
    </xf>
    <xf numFmtId="43" fontId="3" fillId="40" borderId="0" xfId="38" applyFont="1" applyFill="1" applyAlignment="1" applyProtection="1">
      <alignment horizontal="left" vertical="center"/>
      <protection/>
    </xf>
    <xf numFmtId="43" fontId="0" fillId="40" borderId="0" xfId="38" applyFont="1" applyFill="1" applyAlignment="1" applyProtection="1">
      <alignment vertical="center"/>
      <protection/>
    </xf>
    <xf numFmtId="0" fontId="63" fillId="37" borderId="15" xfId="0" applyFont="1" applyFill="1" applyBorder="1" applyAlignment="1">
      <alignment horizontal="center" vertical="top" wrapText="1"/>
    </xf>
    <xf numFmtId="0" fontId="62" fillId="7" borderId="17" xfId="0" applyFont="1" applyFill="1" applyBorder="1" applyAlignment="1">
      <alignment horizontal="center" vertical="center" wrapText="1"/>
    </xf>
    <xf numFmtId="0" fontId="62" fillId="7" borderId="15" xfId="0" applyFont="1" applyFill="1" applyBorder="1" applyAlignment="1">
      <alignment horizontal="center" vertical="center" wrapText="1"/>
    </xf>
    <xf numFmtId="43" fontId="67" fillId="39" borderId="15" xfId="38" applyFont="1" applyFill="1" applyBorder="1" applyAlignment="1" applyProtection="1">
      <alignment horizontal="center" vertical="center"/>
      <protection/>
    </xf>
    <xf numFmtId="0" fontId="68" fillId="38" borderId="17" xfId="0" applyFont="1" applyFill="1" applyBorder="1" applyAlignment="1" applyProtection="1">
      <alignment horizontal="center" vertical="center"/>
      <protection/>
    </xf>
    <xf numFmtId="43" fontId="67" fillId="39" borderId="17" xfId="38" applyFont="1" applyFill="1" applyBorder="1" applyAlignment="1" applyProtection="1">
      <alignment horizontal="center" vertical="center"/>
      <protection/>
    </xf>
    <xf numFmtId="0" fontId="68" fillId="38" borderId="15" xfId="0" applyFont="1" applyFill="1" applyBorder="1" applyAlignment="1" applyProtection="1">
      <alignment horizontal="center" vertical="center"/>
      <protection/>
    </xf>
    <xf numFmtId="4" fontId="63" fillId="37" borderId="13" xfId="0" applyNumberFormat="1" applyFont="1" applyFill="1" applyBorder="1" applyAlignment="1">
      <alignment horizontal="center" vertical="top" wrapText="1"/>
    </xf>
    <xf numFmtId="0" fontId="69" fillId="38" borderId="16" xfId="0" applyFont="1" applyFill="1" applyBorder="1" applyAlignment="1" applyProtection="1">
      <alignment horizontal="center" vertical="center"/>
      <protection/>
    </xf>
    <xf numFmtId="0" fontId="69" fillId="38" borderId="19" xfId="0" applyFont="1" applyFill="1" applyBorder="1" applyAlignment="1" applyProtection="1">
      <alignment horizontal="center" vertical="center"/>
      <protection/>
    </xf>
    <xf numFmtId="0" fontId="61" fillId="38" borderId="17" xfId="0" applyFont="1" applyFill="1" applyBorder="1" applyAlignment="1" applyProtection="1">
      <alignment horizontal="center" vertical="center"/>
      <protection/>
    </xf>
    <xf numFmtId="0" fontId="61" fillId="38" borderId="15" xfId="0" applyFont="1" applyFill="1" applyBorder="1" applyAlignment="1" applyProtection="1">
      <alignment horizontal="center" vertical="center"/>
      <protection/>
    </xf>
    <xf numFmtId="0" fontId="60" fillId="0" borderId="16" xfId="0" applyFont="1" applyBorder="1" applyAlignment="1" applyProtection="1">
      <alignment horizontal="center"/>
      <protection/>
    </xf>
    <xf numFmtId="0" fontId="60" fillId="0" borderId="20" xfId="0" applyFont="1" applyBorder="1" applyAlignment="1" applyProtection="1">
      <alignment horizontal="center"/>
      <protection/>
    </xf>
    <xf numFmtId="0" fontId="60" fillId="0" borderId="19" xfId="0" applyFont="1" applyBorder="1" applyAlignment="1" applyProtection="1">
      <alignment horizontal="center"/>
      <protection/>
    </xf>
    <xf numFmtId="4" fontId="63" fillId="0" borderId="13" xfId="0" applyNumberFormat="1" applyFont="1" applyBorder="1" applyAlignment="1">
      <alignment horizontal="center" vertical="top" wrapText="1"/>
    </xf>
    <xf numFmtId="0" fontId="62" fillId="7" borderId="13" xfId="0" applyFont="1" applyFill="1" applyBorder="1" applyAlignment="1">
      <alignment horizontal="center" vertical="center" wrapText="1"/>
    </xf>
    <xf numFmtId="0" fontId="60" fillId="0" borderId="0" xfId="0" applyFont="1" applyAlignment="1" applyProtection="1">
      <alignment horizontal="center"/>
      <protection/>
    </xf>
    <xf numFmtId="43" fontId="70" fillId="41" borderId="17" xfId="38" applyFont="1" applyFill="1" applyBorder="1" applyAlignment="1" applyProtection="1">
      <alignment horizontal="center" vertical="center"/>
      <protection/>
    </xf>
    <xf numFmtId="43" fontId="59" fillId="0" borderId="20" xfId="38" applyFont="1" applyBorder="1" applyAlignment="1" applyProtection="1">
      <alignment horizontal="center"/>
      <protection/>
    </xf>
    <xf numFmtId="43" fontId="59" fillId="0" borderId="19" xfId="38" applyFont="1" applyBorder="1" applyAlignment="1" applyProtection="1">
      <alignment horizontal="center"/>
      <protection/>
    </xf>
    <xf numFmtId="0" fontId="60" fillId="38" borderId="17" xfId="0" applyFont="1" applyFill="1" applyBorder="1" applyAlignment="1" applyProtection="1">
      <alignment horizontal="center" vertical="center"/>
      <protection/>
    </xf>
    <xf numFmtId="0" fontId="60" fillId="38" borderId="18" xfId="0" applyFont="1" applyFill="1" applyBorder="1" applyAlignment="1" applyProtection="1">
      <alignment horizontal="center" vertical="center"/>
      <protection/>
    </xf>
    <xf numFmtId="0" fontId="60" fillId="38" borderId="15" xfId="0" applyFont="1" applyFill="1" applyBorder="1" applyAlignment="1" applyProtection="1">
      <alignment horizontal="center" vertical="center"/>
      <protection/>
    </xf>
    <xf numFmtId="0" fontId="60" fillId="38" borderId="21" xfId="0" applyFont="1" applyFill="1" applyBorder="1" applyAlignment="1" applyProtection="1">
      <alignment horizontal="center" vertical="center"/>
      <protection/>
    </xf>
    <xf numFmtId="0" fontId="60" fillId="38" borderId="22" xfId="0" applyFont="1" applyFill="1" applyBorder="1" applyAlignment="1" applyProtection="1">
      <alignment horizontal="center" vertical="center"/>
      <protection/>
    </xf>
    <xf numFmtId="0" fontId="60" fillId="38" borderId="23" xfId="0" applyFont="1" applyFill="1" applyBorder="1" applyAlignment="1" applyProtection="1">
      <alignment horizontal="center" vertical="center"/>
      <protection/>
    </xf>
    <xf numFmtId="0" fontId="62" fillId="7" borderId="16" xfId="0" applyFont="1" applyFill="1" applyBorder="1" applyAlignment="1">
      <alignment horizontal="center" vertical="center" wrapText="1"/>
    </xf>
    <xf numFmtId="0" fontId="62" fillId="7" borderId="19" xfId="0" applyFont="1" applyFill="1" applyBorder="1" applyAlignment="1">
      <alignment horizontal="center" vertical="center" wrapText="1"/>
    </xf>
    <xf numFmtId="43" fontId="71" fillId="0" borderId="0" xfId="38" applyFont="1" applyFill="1" applyAlignment="1" applyProtection="1">
      <alignment horizontal="center" vertical="center"/>
      <protection/>
    </xf>
    <xf numFmtId="43" fontId="0" fillId="0" borderId="0" xfId="38" applyFont="1" applyFill="1" applyAlignment="1" applyProtection="1">
      <alignment horizontal="left" vertical="center"/>
      <protection/>
    </xf>
    <xf numFmtId="43" fontId="5" fillId="42" borderId="0" xfId="34" applyNumberFormat="1" applyFont="1" applyFill="1" applyAlignment="1" applyProtection="1">
      <alignment horizontal="center" vertical="center"/>
      <protection/>
    </xf>
    <xf numFmtId="43" fontId="72" fillId="0" borderId="0" xfId="38" applyFont="1" applyFill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15" zoomScaleNormal="115" zoomScalePageLayoutView="0" workbookViewId="0" topLeftCell="A1">
      <selection activeCell="F1" sqref="F1"/>
    </sheetView>
  </sheetViews>
  <sheetFormatPr defaultColWidth="9.140625" defaultRowHeight="15"/>
  <cols>
    <col min="1" max="1" width="9.00390625" style="24" customWidth="1"/>
    <col min="2" max="2" width="34.140625" style="24" bestFit="1" customWidth="1"/>
    <col min="3" max="3" width="10.00390625" style="25" bestFit="1" customWidth="1"/>
    <col min="4" max="4" width="11.00390625" style="25" bestFit="1" customWidth="1"/>
    <col min="5" max="5" width="11.00390625" style="25" customWidth="1"/>
    <col min="6" max="6" width="15.421875" style="25" bestFit="1" customWidth="1"/>
    <col min="7" max="7" width="19.28125" style="25" bestFit="1" customWidth="1"/>
    <col min="8" max="8" width="17.57421875" style="24" bestFit="1" customWidth="1"/>
    <col min="9" max="9" width="13.8515625" style="24" bestFit="1" customWidth="1"/>
    <col min="10" max="10" width="17.57421875" style="24" bestFit="1" customWidth="1"/>
    <col min="11" max="11" width="26.421875" style="60" customWidth="1"/>
    <col min="12" max="16384" width="9.00390625" style="24" customWidth="1"/>
  </cols>
  <sheetData>
    <row r="1" spans="1:5" ht="27.75">
      <c r="A1" s="86" t="s">
        <v>34</v>
      </c>
      <c r="B1" s="86"/>
      <c r="C1" s="86"/>
      <c r="D1" s="86"/>
      <c r="E1" s="35"/>
    </row>
    <row r="2" spans="1:6" ht="27.75">
      <c r="A2" s="34" t="s">
        <v>35</v>
      </c>
      <c r="B2" s="33"/>
      <c r="C2" s="33"/>
      <c r="D2" s="33"/>
      <c r="E2" s="35"/>
      <c r="F2" s="24"/>
    </row>
    <row r="3" spans="1:11" ht="27.75">
      <c r="A3" s="93" t="s">
        <v>31</v>
      </c>
      <c r="B3" s="90" t="s">
        <v>22</v>
      </c>
      <c r="C3" s="54" t="s">
        <v>76</v>
      </c>
      <c r="D3" s="77" t="s">
        <v>52</v>
      </c>
      <c r="E3" s="78"/>
      <c r="F3" s="87" t="s">
        <v>32</v>
      </c>
      <c r="G3" s="87"/>
      <c r="H3" s="87"/>
      <c r="I3" s="87"/>
      <c r="J3" s="54" t="s">
        <v>59</v>
      </c>
      <c r="K3" s="61" t="s">
        <v>62</v>
      </c>
    </row>
    <row r="4" spans="1:11" ht="27.75">
      <c r="A4" s="94"/>
      <c r="B4" s="91"/>
      <c r="C4" s="55" t="s">
        <v>37</v>
      </c>
      <c r="D4" s="79" t="s">
        <v>53</v>
      </c>
      <c r="E4" s="52" t="s">
        <v>56</v>
      </c>
      <c r="F4" s="73" t="s">
        <v>74</v>
      </c>
      <c r="G4" s="74" t="s">
        <v>78</v>
      </c>
      <c r="H4" s="74" t="s">
        <v>55</v>
      </c>
      <c r="I4" s="74" t="s">
        <v>54</v>
      </c>
      <c r="J4" s="55" t="s">
        <v>37</v>
      </c>
      <c r="K4" s="62" t="s">
        <v>63</v>
      </c>
    </row>
    <row r="5" spans="1:11" ht="27.75">
      <c r="A5" s="95"/>
      <c r="B5" s="92"/>
      <c r="C5" s="51"/>
      <c r="D5" s="80"/>
      <c r="E5" s="53" t="s">
        <v>57</v>
      </c>
      <c r="F5" s="75" t="s">
        <v>75</v>
      </c>
      <c r="G5" s="72" t="s">
        <v>79</v>
      </c>
      <c r="H5" s="72" t="s">
        <v>77</v>
      </c>
      <c r="I5" s="72" t="s">
        <v>38</v>
      </c>
      <c r="J5" s="51"/>
      <c r="K5" s="63" t="s">
        <v>64</v>
      </c>
    </row>
    <row r="6" spans="1:11" ht="27.75">
      <c r="A6" s="27">
        <v>1</v>
      </c>
      <c r="B6" s="58" t="s">
        <v>23</v>
      </c>
      <c r="C6" s="26">
        <v>5.25</v>
      </c>
      <c r="D6" s="27">
        <v>36</v>
      </c>
      <c r="E6" s="27">
        <v>36</v>
      </c>
      <c r="F6" s="36">
        <v>200000</v>
      </c>
      <c r="G6" s="26">
        <v>200000</v>
      </c>
      <c r="H6" s="26">
        <v>150000</v>
      </c>
      <c r="I6" s="26">
        <v>100000</v>
      </c>
      <c r="J6" s="26">
        <v>10</v>
      </c>
      <c r="K6" s="46" t="s">
        <v>68</v>
      </c>
    </row>
    <row r="7" spans="1:11" ht="27.75">
      <c r="A7" s="28">
        <v>2</v>
      </c>
      <c r="B7" s="59" t="s">
        <v>24</v>
      </c>
      <c r="C7" s="29">
        <v>5.25</v>
      </c>
      <c r="D7" s="28">
        <v>48</v>
      </c>
      <c r="E7" s="28">
        <v>48</v>
      </c>
      <c r="F7" s="29">
        <v>500000</v>
      </c>
      <c r="G7" s="29">
        <v>500000</v>
      </c>
      <c r="H7" s="29">
        <v>150000</v>
      </c>
      <c r="I7" s="29">
        <v>100000</v>
      </c>
      <c r="J7" s="29">
        <v>10</v>
      </c>
      <c r="K7" s="64" t="s">
        <v>69</v>
      </c>
    </row>
    <row r="8" spans="1:11" ht="27.75">
      <c r="A8" s="27">
        <v>3</v>
      </c>
      <c r="B8" s="58" t="s">
        <v>25</v>
      </c>
      <c r="C8" s="26">
        <v>6.25</v>
      </c>
      <c r="D8" s="27">
        <v>12</v>
      </c>
      <c r="E8" s="27">
        <v>12</v>
      </c>
      <c r="F8" s="26">
        <v>80000</v>
      </c>
      <c r="G8" s="26">
        <v>10000</v>
      </c>
      <c r="H8" s="26">
        <v>10000</v>
      </c>
      <c r="I8" s="26">
        <v>10000</v>
      </c>
      <c r="J8" s="26">
        <v>10</v>
      </c>
      <c r="K8" s="46" t="s">
        <v>65</v>
      </c>
    </row>
    <row r="9" spans="1:11" ht="27.75">
      <c r="A9" s="28">
        <v>4</v>
      </c>
      <c r="B9" s="59" t="s">
        <v>26</v>
      </c>
      <c r="C9" s="29">
        <v>6.25</v>
      </c>
      <c r="D9" s="28">
        <v>156</v>
      </c>
      <c r="E9" s="28">
        <v>48</v>
      </c>
      <c r="F9" s="29">
        <v>1500000</v>
      </c>
      <c r="G9" s="29">
        <v>500000</v>
      </c>
      <c r="H9" s="29">
        <v>150000</v>
      </c>
      <c r="I9" s="29">
        <v>100000</v>
      </c>
      <c r="J9" s="29">
        <v>20</v>
      </c>
      <c r="K9" s="64" t="s">
        <v>69</v>
      </c>
    </row>
    <row r="10" spans="1:11" ht="27.75">
      <c r="A10" s="27">
        <v>5</v>
      </c>
      <c r="B10" s="58" t="s">
        <v>27</v>
      </c>
      <c r="C10" s="26">
        <v>6.25</v>
      </c>
      <c r="D10" s="27">
        <v>156</v>
      </c>
      <c r="E10" s="27">
        <v>48</v>
      </c>
      <c r="F10" s="26">
        <v>1500000</v>
      </c>
      <c r="G10" s="26">
        <v>500000</v>
      </c>
      <c r="H10" s="26">
        <v>150000</v>
      </c>
      <c r="I10" s="26">
        <v>100000</v>
      </c>
      <c r="J10" s="26">
        <v>20</v>
      </c>
      <c r="K10" s="46" t="s">
        <v>70</v>
      </c>
    </row>
    <row r="11" spans="1:11" ht="27.75">
      <c r="A11" s="28">
        <v>6</v>
      </c>
      <c r="B11" s="59" t="s">
        <v>28</v>
      </c>
      <c r="C11" s="29">
        <v>6.75</v>
      </c>
      <c r="D11" s="28">
        <v>216</v>
      </c>
      <c r="E11" s="28" t="s">
        <v>51</v>
      </c>
      <c r="F11" s="29">
        <v>3000000</v>
      </c>
      <c r="G11" s="29">
        <v>0</v>
      </c>
      <c r="H11" s="29">
        <v>0</v>
      </c>
      <c r="I11" s="29">
        <v>0</v>
      </c>
      <c r="J11" s="29">
        <v>25</v>
      </c>
      <c r="K11" s="64" t="s">
        <v>71</v>
      </c>
    </row>
    <row r="12" spans="1:11" ht="27.75">
      <c r="A12" s="27">
        <v>7</v>
      </c>
      <c r="B12" s="58" t="s">
        <v>29</v>
      </c>
      <c r="C12" s="26">
        <v>6.75</v>
      </c>
      <c r="D12" s="27">
        <v>216</v>
      </c>
      <c r="E12" s="27" t="s">
        <v>51</v>
      </c>
      <c r="F12" s="26">
        <v>3000000</v>
      </c>
      <c r="G12" s="26">
        <v>0</v>
      </c>
      <c r="H12" s="26">
        <v>0</v>
      </c>
      <c r="I12" s="26">
        <v>0</v>
      </c>
      <c r="J12" s="26">
        <v>25</v>
      </c>
      <c r="K12" s="46" t="s">
        <v>70</v>
      </c>
    </row>
    <row r="13" spans="1:11" ht="27.75">
      <c r="A13" s="28">
        <v>8</v>
      </c>
      <c r="B13" s="59" t="s">
        <v>80</v>
      </c>
      <c r="C13" s="29">
        <v>6.25</v>
      </c>
      <c r="D13" s="28">
        <v>120</v>
      </c>
      <c r="E13" s="28"/>
      <c r="F13" s="29">
        <v>250000</v>
      </c>
      <c r="G13" s="29"/>
      <c r="H13" s="29"/>
      <c r="I13" s="29"/>
      <c r="J13" s="29">
        <v>15</v>
      </c>
      <c r="K13" s="64" t="s">
        <v>70</v>
      </c>
    </row>
    <row r="14" spans="1:9" ht="27.75">
      <c r="A14" s="81" t="s">
        <v>39</v>
      </c>
      <c r="B14" s="82"/>
      <c r="C14" s="82"/>
      <c r="D14" s="83"/>
      <c r="E14" s="46" t="s">
        <v>51</v>
      </c>
      <c r="F14" s="37">
        <v>3000000</v>
      </c>
      <c r="G14" s="37">
        <f>G10</f>
        <v>500000</v>
      </c>
      <c r="H14" s="37">
        <f>H10</f>
        <v>150000</v>
      </c>
      <c r="I14" s="37">
        <f>I10</f>
        <v>100000</v>
      </c>
    </row>
    <row r="15" spans="1:5" ht="27.75">
      <c r="A15" s="38"/>
      <c r="B15" s="88" t="s">
        <v>36</v>
      </c>
      <c r="C15" s="88"/>
      <c r="D15" s="89"/>
      <c r="E15" s="47"/>
    </row>
    <row r="16" spans="1:5" ht="27.75">
      <c r="A16" s="30" t="s">
        <v>30</v>
      </c>
      <c r="B16" s="30"/>
      <c r="C16" s="31"/>
      <c r="D16" s="31"/>
      <c r="E16" s="31"/>
    </row>
    <row r="18" spans="1:6" ht="27.75">
      <c r="A18" s="39"/>
      <c r="B18" s="40" t="s">
        <v>50</v>
      </c>
      <c r="C18" s="41"/>
      <c r="D18" s="40"/>
      <c r="E18" s="40"/>
      <c r="F18" s="41"/>
    </row>
    <row r="19" spans="1:8" ht="27.75" customHeight="1">
      <c r="A19" s="85" t="s">
        <v>31</v>
      </c>
      <c r="B19" s="85" t="s">
        <v>40</v>
      </c>
      <c r="C19" s="85" t="s">
        <v>49</v>
      </c>
      <c r="D19" s="85"/>
      <c r="E19" s="85"/>
      <c r="F19" s="96" t="s">
        <v>41</v>
      </c>
      <c r="G19" s="70" t="s">
        <v>73</v>
      </c>
      <c r="H19" s="97" t="s">
        <v>42</v>
      </c>
    </row>
    <row r="20" spans="1:8" ht="27.75" customHeight="1">
      <c r="A20" s="85"/>
      <c r="B20" s="85"/>
      <c r="C20" s="85"/>
      <c r="D20" s="85"/>
      <c r="E20" s="85"/>
      <c r="F20" s="96"/>
      <c r="G20" s="71" t="s">
        <v>72</v>
      </c>
      <c r="H20" s="97"/>
    </row>
    <row r="21" spans="1:8" ht="27.75">
      <c r="A21" s="44">
        <v>1</v>
      </c>
      <c r="B21" s="45" t="s">
        <v>43</v>
      </c>
      <c r="C21" s="76">
        <v>50000</v>
      </c>
      <c r="D21" s="76"/>
      <c r="E21" s="48"/>
      <c r="F21" s="45">
        <v>48</v>
      </c>
      <c r="G21" s="69">
        <v>6</v>
      </c>
      <c r="H21" s="45" t="s">
        <v>44</v>
      </c>
    </row>
    <row r="22" spans="1:8" ht="27.75">
      <c r="A22" s="42">
        <v>2</v>
      </c>
      <c r="B22" s="43" t="s">
        <v>45</v>
      </c>
      <c r="C22" s="84">
        <v>70000</v>
      </c>
      <c r="D22" s="84"/>
      <c r="E22" s="49"/>
      <c r="F22" s="43">
        <v>48</v>
      </c>
      <c r="G22" s="43">
        <v>6</v>
      </c>
      <c r="H22" s="43" t="s">
        <v>44</v>
      </c>
    </row>
    <row r="23" spans="1:8" ht="27.75">
      <c r="A23" s="44">
        <v>3</v>
      </c>
      <c r="B23" s="45" t="s">
        <v>46</v>
      </c>
      <c r="C23" s="76">
        <v>150000</v>
      </c>
      <c r="D23" s="76"/>
      <c r="E23" s="48"/>
      <c r="F23" s="45">
        <v>48</v>
      </c>
      <c r="G23" s="45">
        <v>6</v>
      </c>
      <c r="H23" s="45" t="s">
        <v>44</v>
      </c>
    </row>
    <row r="24" spans="1:8" ht="27.75">
      <c r="A24" s="42">
        <v>4</v>
      </c>
      <c r="B24" s="43" t="s">
        <v>47</v>
      </c>
      <c r="C24" s="84">
        <v>250000</v>
      </c>
      <c r="D24" s="84"/>
      <c r="E24" s="49"/>
      <c r="F24" s="43">
        <v>48</v>
      </c>
      <c r="G24" s="43">
        <v>6</v>
      </c>
      <c r="H24" s="43" t="s">
        <v>44</v>
      </c>
    </row>
    <row r="25" spans="1:8" ht="27.75">
      <c r="A25" s="44">
        <v>5</v>
      </c>
      <c r="B25" s="45" t="s">
        <v>48</v>
      </c>
      <c r="C25" s="76">
        <v>500000</v>
      </c>
      <c r="D25" s="76"/>
      <c r="E25" s="48"/>
      <c r="F25" s="45">
        <v>48</v>
      </c>
      <c r="G25" s="45">
        <v>6</v>
      </c>
      <c r="H25" s="45" t="s">
        <v>44</v>
      </c>
    </row>
  </sheetData>
  <sheetProtection/>
  <mergeCells count="19">
    <mergeCell ref="A1:D1"/>
    <mergeCell ref="F3:I3"/>
    <mergeCell ref="B15:D15"/>
    <mergeCell ref="B3:B5"/>
    <mergeCell ref="A3:A5"/>
    <mergeCell ref="F19:F20"/>
    <mergeCell ref="H19:H20"/>
    <mergeCell ref="E19:E20"/>
    <mergeCell ref="C19:D20"/>
    <mergeCell ref="C25:D25"/>
    <mergeCell ref="D3:E3"/>
    <mergeCell ref="D4:D5"/>
    <mergeCell ref="A14:D14"/>
    <mergeCell ref="C21:D21"/>
    <mergeCell ref="C22:D22"/>
    <mergeCell ref="C23:D23"/>
    <mergeCell ref="C24:D24"/>
    <mergeCell ref="B19:B20"/>
    <mergeCell ref="A19:A20"/>
  </mergeCells>
  <hyperlinks>
    <hyperlink ref="B6" location="'1สามัญเพื่อสวัสดิการ (แบบสหกรณ์'!E5" display="สามัญเพื่อสวัสดิการ (แบบสหกรณ์ฯ)"/>
    <hyperlink ref="B12" location="'7พัฒนาคุณภาพชีวิต (แบบสหกรณ์)'!E5" display="พัฒนาคุณภาพชีวิต (แบบสหกรณ์)"/>
    <hyperlink ref="B11" location="'6พัฒนาคุณภาพชีวิต (แบบธนาคาร)'!E5" display="พัฒนาคุณภาพชีวิต (แบบธนาคาร)"/>
    <hyperlink ref="B10" location="'5สามัญ  (แบบธนาคาร)'!E5" display="สามัญ (แบบธนาคาร)"/>
    <hyperlink ref="B9" location="'4สามัญ (แบบสหกรณ์)'!E5" display="สามัญ (แบบสหกรณ์ฯ)"/>
    <hyperlink ref="B8" location="'3ฉุกเฉินและATM (แบบสหกรณ์)'!E5" display="ฉุกเฉินและATM (แบบสหกรณ์ฯ)"/>
    <hyperlink ref="B7" location="'2สวัสดิการการศึกษา (แบบสหกรณ์)'!E5" display="สามัญเพื่อการศึกษา (แบบสหกรณ์ฯ)"/>
    <hyperlink ref="B13" location="'8สามัญสภาพคล่อง (แบบสหกรณ์)'!A1" display="สามัญเสริมสภาพคล่อง (แบบสหกรณ์ฯ)"/>
  </hyperlinks>
  <printOptions/>
  <pageMargins left="0.7086614173228347" right="0.51" top="0.7480314960629921" bottom="0.7480314960629921" header="0.31496062992125984" footer="0.31496062992125984"/>
  <pageSetup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234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5.8515625" style="1" bestFit="1" customWidth="1"/>
    <col min="2" max="2" width="13.140625" style="1" bestFit="1" customWidth="1"/>
    <col min="3" max="3" width="9.140625" style="1" bestFit="1" customWidth="1"/>
    <col min="4" max="4" width="13.00390625" style="1" bestFit="1" customWidth="1"/>
    <col min="5" max="5" width="11.7109375" style="1" bestFit="1" customWidth="1"/>
    <col min="6" max="6" width="13.7109375" style="1" bestFit="1" customWidth="1"/>
    <col min="7" max="7" width="11.7109375" style="1" bestFit="1" customWidth="1"/>
    <col min="8" max="8" width="11.421875" style="1" customWidth="1"/>
    <col min="9" max="16384" width="9.00390625" style="1" customWidth="1"/>
  </cols>
  <sheetData>
    <row r="1" ht="21.75" customHeight="1"/>
    <row r="2" ht="21.75" customHeight="1"/>
    <row r="3" spans="6:7" ht="24" customHeight="1" thickBot="1">
      <c r="F3" s="100" t="s">
        <v>33</v>
      </c>
      <c r="G3" s="100"/>
    </row>
    <row r="4" spans="1:7" ht="21.75" thickBot="1">
      <c r="A4" s="2" t="s">
        <v>0</v>
      </c>
      <c r="B4" s="3"/>
      <c r="C4" s="2" t="s">
        <v>1</v>
      </c>
      <c r="D4" s="2" t="s">
        <v>2</v>
      </c>
      <c r="E4" s="4"/>
      <c r="F4" s="2" t="s">
        <v>3</v>
      </c>
      <c r="G4" s="22"/>
    </row>
    <row r="5" spans="1:7" ht="22.5" thickBot="1">
      <c r="A5" s="2" t="s">
        <v>4</v>
      </c>
      <c r="B5" s="3"/>
      <c r="C5" s="2" t="s">
        <v>1</v>
      </c>
      <c r="D5" s="2" t="s">
        <v>4</v>
      </c>
      <c r="E5" s="5">
        <f>CEILING(($E$10/1200)/((1-(1/((1+($E$10/1200))^$E$9))))*$E$4,100)</f>
        <v>0</v>
      </c>
      <c r="F5" s="2" t="s">
        <v>5</v>
      </c>
      <c r="G5" s="6">
        <f>E4-G4</f>
        <v>0</v>
      </c>
    </row>
    <row r="6" spans="1:6" ht="21.75" thickBot="1">
      <c r="A6" s="2" t="s">
        <v>6</v>
      </c>
      <c r="B6" s="3"/>
      <c r="C6" s="2" t="s">
        <v>7</v>
      </c>
      <c r="D6" s="2" t="s">
        <v>8</v>
      </c>
      <c r="E6" s="7">
        <f>E5</f>
        <v>0</v>
      </c>
      <c r="F6" s="2" t="s">
        <v>1</v>
      </c>
    </row>
    <row r="7" spans="1:3" ht="21.75" thickBot="1">
      <c r="A7" s="2" t="s">
        <v>9</v>
      </c>
      <c r="B7" s="8">
        <f>SUM(B5*B6)</f>
        <v>0</v>
      </c>
      <c r="C7" s="2" t="s">
        <v>1</v>
      </c>
    </row>
    <row r="8" spans="1:6" ht="21.75" thickBot="1">
      <c r="A8" s="2" t="s">
        <v>10</v>
      </c>
      <c r="B8" s="8">
        <f>(E9*B5)+B4</f>
        <v>0</v>
      </c>
      <c r="D8" s="9" t="s">
        <v>11</v>
      </c>
      <c r="E8" s="10">
        <v>17</v>
      </c>
      <c r="F8" s="9" t="s">
        <v>12</v>
      </c>
    </row>
    <row r="9" spans="1:6" ht="21.75" thickBot="1">
      <c r="A9" s="2"/>
      <c r="B9" s="11"/>
      <c r="D9" s="9" t="s">
        <v>13</v>
      </c>
      <c r="E9" s="12">
        <f>E8*12</f>
        <v>204</v>
      </c>
      <c r="F9" s="13" t="s">
        <v>7</v>
      </c>
    </row>
    <row r="10" spans="1:6" ht="21.75" thickBot="1">
      <c r="A10" s="2"/>
      <c r="B10" s="11"/>
      <c r="D10" s="9" t="s">
        <v>21</v>
      </c>
      <c r="E10" s="14">
        <v>7.5</v>
      </c>
      <c r="F10" s="13" t="s">
        <v>14</v>
      </c>
    </row>
    <row r="11" ht="21">
      <c r="A11" s="15"/>
    </row>
    <row r="12" spans="2:7" ht="21">
      <c r="B12" s="16" t="s">
        <v>15</v>
      </c>
      <c r="C12" s="17" t="s">
        <v>16</v>
      </c>
      <c r="D12" s="16" t="s">
        <v>17</v>
      </c>
      <c r="E12" s="16" t="s">
        <v>18</v>
      </c>
      <c r="F12" s="16" t="s">
        <v>19</v>
      </c>
      <c r="G12" s="18" t="s">
        <v>20</v>
      </c>
    </row>
    <row r="13" spans="2:7" ht="20.25">
      <c r="B13" s="19">
        <v>1</v>
      </c>
      <c r="C13" s="19">
        <v>30</v>
      </c>
      <c r="D13" s="20">
        <f>SUM($E$6-E13)</f>
        <v>0</v>
      </c>
      <c r="E13" s="20">
        <f>SUM(E4*E10/100*C13/365)</f>
        <v>0</v>
      </c>
      <c r="F13" s="20">
        <f>SUM(E4-D13)</f>
        <v>0</v>
      </c>
      <c r="G13" s="21">
        <f>D13+E13</f>
        <v>0</v>
      </c>
    </row>
    <row r="14" spans="2:7" ht="20.25">
      <c r="B14" s="19">
        <v>2</v>
      </c>
      <c r="C14" s="19">
        <v>30</v>
      </c>
      <c r="D14" s="20">
        <f>SUM($E$6-E14)</f>
        <v>0</v>
      </c>
      <c r="E14" s="20">
        <f aca="true" t="shared" si="0" ref="E14:E77">SUM(F13*$E$10/100*C14/365)</f>
        <v>0</v>
      </c>
      <c r="F14" s="20">
        <f aca="true" t="shared" si="1" ref="F14:F45">SUM(F13-D14)</f>
        <v>0</v>
      </c>
      <c r="G14" s="21">
        <f aca="true" t="shared" si="2" ref="G14:G77">D14+E14</f>
        <v>0</v>
      </c>
    </row>
    <row r="15" spans="2:7" ht="20.25">
      <c r="B15" s="19">
        <v>3</v>
      </c>
      <c r="C15" s="19">
        <v>30</v>
      </c>
      <c r="D15" s="20">
        <f aca="true" t="shared" si="3" ref="D15:D78">SUM($E$6-E15)</f>
        <v>0</v>
      </c>
      <c r="E15" s="20">
        <f t="shared" si="0"/>
        <v>0</v>
      </c>
      <c r="F15" s="20">
        <f t="shared" si="1"/>
        <v>0</v>
      </c>
      <c r="G15" s="21">
        <f t="shared" si="2"/>
        <v>0</v>
      </c>
    </row>
    <row r="16" spans="2:7" ht="20.25">
      <c r="B16" s="19">
        <v>4</v>
      </c>
      <c r="C16" s="19">
        <v>30</v>
      </c>
      <c r="D16" s="20">
        <f t="shared" si="3"/>
        <v>0</v>
      </c>
      <c r="E16" s="20">
        <f t="shared" si="0"/>
        <v>0</v>
      </c>
      <c r="F16" s="20">
        <f t="shared" si="1"/>
        <v>0</v>
      </c>
      <c r="G16" s="21">
        <f t="shared" si="2"/>
        <v>0</v>
      </c>
    </row>
    <row r="17" spans="2:7" ht="20.25">
      <c r="B17" s="19">
        <v>5</v>
      </c>
      <c r="C17" s="19">
        <v>30</v>
      </c>
      <c r="D17" s="20">
        <f t="shared" si="3"/>
        <v>0</v>
      </c>
      <c r="E17" s="20">
        <f t="shared" si="0"/>
        <v>0</v>
      </c>
      <c r="F17" s="20">
        <f t="shared" si="1"/>
        <v>0</v>
      </c>
      <c r="G17" s="21">
        <f t="shared" si="2"/>
        <v>0</v>
      </c>
    </row>
    <row r="18" spans="2:7" ht="20.25">
      <c r="B18" s="19">
        <v>6</v>
      </c>
      <c r="C18" s="19">
        <v>30</v>
      </c>
      <c r="D18" s="20">
        <f t="shared" si="3"/>
        <v>0</v>
      </c>
      <c r="E18" s="20">
        <f t="shared" si="0"/>
        <v>0</v>
      </c>
      <c r="F18" s="20">
        <f t="shared" si="1"/>
        <v>0</v>
      </c>
      <c r="G18" s="21">
        <f t="shared" si="2"/>
        <v>0</v>
      </c>
    </row>
    <row r="19" spans="2:7" ht="20.25">
      <c r="B19" s="19">
        <v>7</v>
      </c>
      <c r="C19" s="19">
        <v>30</v>
      </c>
      <c r="D19" s="20">
        <f t="shared" si="3"/>
        <v>0</v>
      </c>
      <c r="E19" s="20">
        <f t="shared" si="0"/>
        <v>0</v>
      </c>
      <c r="F19" s="20">
        <f t="shared" si="1"/>
        <v>0</v>
      </c>
      <c r="G19" s="21">
        <f t="shared" si="2"/>
        <v>0</v>
      </c>
    </row>
    <row r="20" spans="2:7" ht="20.25">
      <c r="B20" s="19">
        <v>8</v>
      </c>
      <c r="C20" s="19">
        <v>30</v>
      </c>
      <c r="D20" s="20">
        <f t="shared" si="3"/>
        <v>0</v>
      </c>
      <c r="E20" s="20">
        <f t="shared" si="0"/>
        <v>0</v>
      </c>
      <c r="F20" s="20">
        <f t="shared" si="1"/>
        <v>0</v>
      </c>
      <c r="G20" s="21">
        <f t="shared" si="2"/>
        <v>0</v>
      </c>
    </row>
    <row r="21" spans="2:7" ht="20.25">
      <c r="B21" s="19">
        <v>9</v>
      </c>
      <c r="C21" s="19">
        <v>30</v>
      </c>
      <c r="D21" s="20">
        <f t="shared" si="3"/>
        <v>0</v>
      </c>
      <c r="E21" s="20">
        <f t="shared" si="0"/>
        <v>0</v>
      </c>
      <c r="F21" s="20">
        <f t="shared" si="1"/>
        <v>0</v>
      </c>
      <c r="G21" s="21">
        <f t="shared" si="2"/>
        <v>0</v>
      </c>
    </row>
    <row r="22" spans="2:7" ht="20.25">
      <c r="B22" s="19">
        <v>10</v>
      </c>
      <c r="C22" s="19">
        <v>30</v>
      </c>
      <c r="D22" s="20">
        <f t="shared" si="3"/>
        <v>0</v>
      </c>
      <c r="E22" s="20">
        <f t="shared" si="0"/>
        <v>0</v>
      </c>
      <c r="F22" s="20">
        <f t="shared" si="1"/>
        <v>0</v>
      </c>
      <c r="G22" s="21">
        <f t="shared" si="2"/>
        <v>0</v>
      </c>
    </row>
    <row r="23" spans="2:7" ht="20.25">
      <c r="B23" s="19">
        <v>11</v>
      </c>
      <c r="C23" s="19">
        <v>30</v>
      </c>
      <c r="D23" s="20">
        <f t="shared" si="3"/>
        <v>0</v>
      </c>
      <c r="E23" s="20">
        <f t="shared" si="0"/>
        <v>0</v>
      </c>
      <c r="F23" s="20">
        <f t="shared" si="1"/>
        <v>0</v>
      </c>
      <c r="G23" s="21">
        <f t="shared" si="2"/>
        <v>0</v>
      </c>
    </row>
    <row r="24" spans="2:7" ht="20.25">
      <c r="B24" s="19">
        <v>12</v>
      </c>
      <c r="C24" s="19">
        <v>30</v>
      </c>
      <c r="D24" s="20">
        <f t="shared" si="3"/>
        <v>0</v>
      </c>
      <c r="E24" s="20">
        <f t="shared" si="0"/>
        <v>0</v>
      </c>
      <c r="F24" s="20">
        <f t="shared" si="1"/>
        <v>0</v>
      </c>
      <c r="G24" s="21">
        <f t="shared" si="2"/>
        <v>0</v>
      </c>
    </row>
    <row r="25" spans="2:7" ht="20.25">
      <c r="B25" s="19">
        <v>13</v>
      </c>
      <c r="C25" s="19">
        <v>30</v>
      </c>
      <c r="D25" s="20">
        <f t="shared" si="3"/>
        <v>0</v>
      </c>
      <c r="E25" s="20">
        <f t="shared" si="0"/>
        <v>0</v>
      </c>
      <c r="F25" s="20">
        <f t="shared" si="1"/>
        <v>0</v>
      </c>
      <c r="G25" s="21">
        <f t="shared" si="2"/>
        <v>0</v>
      </c>
    </row>
    <row r="26" spans="2:7" ht="20.25">
      <c r="B26" s="19">
        <v>14</v>
      </c>
      <c r="C26" s="19">
        <v>30</v>
      </c>
      <c r="D26" s="20">
        <f t="shared" si="3"/>
        <v>0</v>
      </c>
      <c r="E26" s="20">
        <f t="shared" si="0"/>
        <v>0</v>
      </c>
      <c r="F26" s="20">
        <f t="shared" si="1"/>
        <v>0</v>
      </c>
      <c r="G26" s="21">
        <f t="shared" si="2"/>
        <v>0</v>
      </c>
    </row>
    <row r="27" spans="2:7" ht="20.25">
      <c r="B27" s="19">
        <v>15</v>
      </c>
      <c r="C27" s="19">
        <v>30</v>
      </c>
      <c r="D27" s="20">
        <f t="shared" si="3"/>
        <v>0</v>
      </c>
      <c r="E27" s="20">
        <f t="shared" si="0"/>
        <v>0</v>
      </c>
      <c r="F27" s="20">
        <f t="shared" si="1"/>
        <v>0</v>
      </c>
      <c r="G27" s="21">
        <f t="shared" si="2"/>
        <v>0</v>
      </c>
    </row>
    <row r="28" spans="2:7" ht="20.25">
      <c r="B28" s="19">
        <v>16</v>
      </c>
      <c r="C28" s="19">
        <v>30</v>
      </c>
      <c r="D28" s="20">
        <f t="shared" si="3"/>
        <v>0</v>
      </c>
      <c r="E28" s="20">
        <f t="shared" si="0"/>
        <v>0</v>
      </c>
      <c r="F28" s="20">
        <f t="shared" si="1"/>
        <v>0</v>
      </c>
      <c r="G28" s="21">
        <f t="shared" si="2"/>
        <v>0</v>
      </c>
    </row>
    <row r="29" spans="2:7" ht="20.25">
      <c r="B29" s="19">
        <v>17</v>
      </c>
      <c r="C29" s="19">
        <v>30</v>
      </c>
      <c r="D29" s="20">
        <f t="shared" si="3"/>
        <v>0</v>
      </c>
      <c r="E29" s="20">
        <f t="shared" si="0"/>
        <v>0</v>
      </c>
      <c r="F29" s="20">
        <f t="shared" si="1"/>
        <v>0</v>
      </c>
      <c r="G29" s="21">
        <f t="shared" si="2"/>
        <v>0</v>
      </c>
    </row>
    <row r="30" spans="2:7" ht="20.25">
      <c r="B30" s="19">
        <v>18</v>
      </c>
      <c r="C30" s="19">
        <v>30</v>
      </c>
      <c r="D30" s="20">
        <f t="shared" si="3"/>
        <v>0</v>
      </c>
      <c r="E30" s="20">
        <f t="shared" si="0"/>
        <v>0</v>
      </c>
      <c r="F30" s="20">
        <f t="shared" si="1"/>
        <v>0</v>
      </c>
      <c r="G30" s="21">
        <f t="shared" si="2"/>
        <v>0</v>
      </c>
    </row>
    <row r="31" spans="2:7" ht="20.25">
      <c r="B31" s="19">
        <v>19</v>
      </c>
      <c r="C31" s="19">
        <v>30</v>
      </c>
      <c r="D31" s="20">
        <f t="shared" si="3"/>
        <v>0</v>
      </c>
      <c r="E31" s="20">
        <f t="shared" si="0"/>
        <v>0</v>
      </c>
      <c r="F31" s="20">
        <f t="shared" si="1"/>
        <v>0</v>
      </c>
      <c r="G31" s="21">
        <f t="shared" si="2"/>
        <v>0</v>
      </c>
    </row>
    <row r="32" spans="2:7" ht="20.25">
      <c r="B32" s="19">
        <v>20</v>
      </c>
      <c r="C32" s="19">
        <v>30</v>
      </c>
      <c r="D32" s="20">
        <f t="shared" si="3"/>
        <v>0</v>
      </c>
      <c r="E32" s="20">
        <f t="shared" si="0"/>
        <v>0</v>
      </c>
      <c r="F32" s="20">
        <f t="shared" si="1"/>
        <v>0</v>
      </c>
      <c r="G32" s="21">
        <f t="shared" si="2"/>
        <v>0</v>
      </c>
    </row>
    <row r="33" spans="2:7" ht="20.25">
      <c r="B33" s="19">
        <v>21</v>
      </c>
      <c r="C33" s="19">
        <v>30</v>
      </c>
      <c r="D33" s="20">
        <f t="shared" si="3"/>
        <v>0</v>
      </c>
      <c r="E33" s="20">
        <f t="shared" si="0"/>
        <v>0</v>
      </c>
      <c r="F33" s="20">
        <f t="shared" si="1"/>
        <v>0</v>
      </c>
      <c r="G33" s="21">
        <f t="shared" si="2"/>
        <v>0</v>
      </c>
    </row>
    <row r="34" spans="2:7" ht="20.25">
      <c r="B34" s="19">
        <v>22</v>
      </c>
      <c r="C34" s="19">
        <v>30</v>
      </c>
      <c r="D34" s="20">
        <f t="shared" si="3"/>
        <v>0</v>
      </c>
      <c r="E34" s="20">
        <f t="shared" si="0"/>
        <v>0</v>
      </c>
      <c r="F34" s="20">
        <f t="shared" si="1"/>
        <v>0</v>
      </c>
      <c r="G34" s="21">
        <f t="shared" si="2"/>
        <v>0</v>
      </c>
    </row>
    <row r="35" spans="2:7" ht="20.25">
      <c r="B35" s="19">
        <v>23</v>
      </c>
      <c r="C35" s="19">
        <v>30</v>
      </c>
      <c r="D35" s="20">
        <f t="shared" si="3"/>
        <v>0</v>
      </c>
      <c r="E35" s="20">
        <f t="shared" si="0"/>
        <v>0</v>
      </c>
      <c r="F35" s="20">
        <f t="shared" si="1"/>
        <v>0</v>
      </c>
      <c r="G35" s="21">
        <f t="shared" si="2"/>
        <v>0</v>
      </c>
    </row>
    <row r="36" spans="2:7" ht="20.25">
      <c r="B36" s="19">
        <v>24</v>
      </c>
      <c r="C36" s="19">
        <v>30</v>
      </c>
      <c r="D36" s="20">
        <f t="shared" si="3"/>
        <v>0</v>
      </c>
      <c r="E36" s="20">
        <f t="shared" si="0"/>
        <v>0</v>
      </c>
      <c r="F36" s="20">
        <f t="shared" si="1"/>
        <v>0</v>
      </c>
      <c r="G36" s="21">
        <f t="shared" si="2"/>
        <v>0</v>
      </c>
    </row>
    <row r="37" spans="2:7" ht="20.25">
      <c r="B37" s="19">
        <v>25</v>
      </c>
      <c r="C37" s="19">
        <v>30</v>
      </c>
      <c r="D37" s="20">
        <f t="shared" si="3"/>
        <v>0</v>
      </c>
      <c r="E37" s="20">
        <f t="shared" si="0"/>
        <v>0</v>
      </c>
      <c r="F37" s="20">
        <f t="shared" si="1"/>
        <v>0</v>
      </c>
      <c r="G37" s="21">
        <f t="shared" si="2"/>
        <v>0</v>
      </c>
    </row>
    <row r="38" spans="2:7" ht="20.25">
      <c r="B38" s="19">
        <v>26</v>
      </c>
      <c r="C38" s="19">
        <v>30</v>
      </c>
      <c r="D38" s="20">
        <f t="shared" si="3"/>
        <v>0</v>
      </c>
      <c r="E38" s="20">
        <f t="shared" si="0"/>
        <v>0</v>
      </c>
      <c r="F38" s="20">
        <f t="shared" si="1"/>
        <v>0</v>
      </c>
      <c r="G38" s="21">
        <f t="shared" si="2"/>
        <v>0</v>
      </c>
    </row>
    <row r="39" spans="2:7" ht="20.25">
      <c r="B39" s="19">
        <v>27</v>
      </c>
      <c r="C39" s="19">
        <v>30</v>
      </c>
      <c r="D39" s="20">
        <f t="shared" si="3"/>
        <v>0</v>
      </c>
      <c r="E39" s="20">
        <f t="shared" si="0"/>
        <v>0</v>
      </c>
      <c r="F39" s="20">
        <f t="shared" si="1"/>
        <v>0</v>
      </c>
      <c r="G39" s="21">
        <f t="shared" si="2"/>
        <v>0</v>
      </c>
    </row>
    <row r="40" spans="2:7" ht="20.25">
      <c r="B40" s="19">
        <v>28</v>
      </c>
      <c r="C40" s="19">
        <v>30</v>
      </c>
      <c r="D40" s="20">
        <f t="shared" si="3"/>
        <v>0</v>
      </c>
      <c r="E40" s="20">
        <f t="shared" si="0"/>
        <v>0</v>
      </c>
      <c r="F40" s="20">
        <f t="shared" si="1"/>
        <v>0</v>
      </c>
      <c r="G40" s="21">
        <f t="shared" si="2"/>
        <v>0</v>
      </c>
    </row>
    <row r="41" spans="2:7" ht="20.25">
      <c r="B41" s="19">
        <v>29</v>
      </c>
      <c r="C41" s="19">
        <v>30</v>
      </c>
      <c r="D41" s="20">
        <f t="shared" si="3"/>
        <v>0</v>
      </c>
      <c r="E41" s="20">
        <f t="shared" si="0"/>
        <v>0</v>
      </c>
      <c r="F41" s="20">
        <f t="shared" si="1"/>
        <v>0</v>
      </c>
      <c r="G41" s="21">
        <f t="shared" si="2"/>
        <v>0</v>
      </c>
    </row>
    <row r="42" spans="2:7" ht="20.25">
      <c r="B42" s="19">
        <v>30</v>
      </c>
      <c r="C42" s="19">
        <v>30</v>
      </c>
      <c r="D42" s="20">
        <f t="shared" si="3"/>
        <v>0</v>
      </c>
      <c r="E42" s="20">
        <f t="shared" si="0"/>
        <v>0</v>
      </c>
      <c r="F42" s="20">
        <f t="shared" si="1"/>
        <v>0</v>
      </c>
      <c r="G42" s="21">
        <f t="shared" si="2"/>
        <v>0</v>
      </c>
    </row>
    <row r="43" spans="2:7" ht="20.25">
      <c r="B43" s="19">
        <v>31</v>
      </c>
      <c r="C43" s="19">
        <v>30</v>
      </c>
      <c r="D43" s="20">
        <f t="shared" si="3"/>
        <v>0</v>
      </c>
      <c r="E43" s="20">
        <f t="shared" si="0"/>
        <v>0</v>
      </c>
      <c r="F43" s="20">
        <f t="shared" si="1"/>
        <v>0</v>
      </c>
      <c r="G43" s="21">
        <f t="shared" si="2"/>
        <v>0</v>
      </c>
    </row>
    <row r="44" spans="2:7" ht="20.25">
      <c r="B44" s="19">
        <v>32</v>
      </c>
      <c r="C44" s="19">
        <v>30</v>
      </c>
      <c r="D44" s="20">
        <f t="shared" si="3"/>
        <v>0</v>
      </c>
      <c r="E44" s="20">
        <f t="shared" si="0"/>
        <v>0</v>
      </c>
      <c r="F44" s="20">
        <f t="shared" si="1"/>
        <v>0</v>
      </c>
      <c r="G44" s="21">
        <f t="shared" si="2"/>
        <v>0</v>
      </c>
    </row>
    <row r="45" spans="2:7" ht="20.25">
      <c r="B45" s="19">
        <v>33</v>
      </c>
      <c r="C45" s="19">
        <v>30</v>
      </c>
      <c r="D45" s="20">
        <f t="shared" si="3"/>
        <v>0</v>
      </c>
      <c r="E45" s="20">
        <f t="shared" si="0"/>
        <v>0</v>
      </c>
      <c r="F45" s="20">
        <f t="shared" si="1"/>
        <v>0</v>
      </c>
      <c r="G45" s="21">
        <f t="shared" si="2"/>
        <v>0</v>
      </c>
    </row>
    <row r="46" spans="2:7" ht="20.25">
      <c r="B46" s="19">
        <v>34</v>
      </c>
      <c r="C46" s="19">
        <v>30</v>
      </c>
      <c r="D46" s="20">
        <f t="shared" si="3"/>
        <v>0</v>
      </c>
      <c r="E46" s="20">
        <f t="shared" si="0"/>
        <v>0</v>
      </c>
      <c r="F46" s="20">
        <f aca="true" t="shared" si="4" ref="F46:F77">SUM(F45-D46)</f>
        <v>0</v>
      </c>
      <c r="G46" s="21">
        <f t="shared" si="2"/>
        <v>0</v>
      </c>
    </row>
    <row r="47" spans="2:7" ht="20.25">
      <c r="B47" s="19">
        <v>35</v>
      </c>
      <c r="C47" s="19">
        <v>30</v>
      </c>
      <c r="D47" s="20">
        <f t="shared" si="3"/>
        <v>0</v>
      </c>
      <c r="E47" s="20">
        <f t="shared" si="0"/>
        <v>0</v>
      </c>
      <c r="F47" s="20">
        <f t="shared" si="4"/>
        <v>0</v>
      </c>
      <c r="G47" s="21">
        <f t="shared" si="2"/>
        <v>0</v>
      </c>
    </row>
    <row r="48" spans="2:7" ht="20.25">
      <c r="B48" s="19">
        <v>36</v>
      </c>
      <c r="C48" s="19">
        <v>30</v>
      </c>
      <c r="D48" s="20">
        <f t="shared" si="3"/>
        <v>0</v>
      </c>
      <c r="E48" s="20">
        <f t="shared" si="0"/>
        <v>0</v>
      </c>
      <c r="F48" s="20">
        <f t="shared" si="4"/>
        <v>0</v>
      </c>
      <c r="G48" s="21">
        <f t="shared" si="2"/>
        <v>0</v>
      </c>
    </row>
    <row r="49" spans="2:7" ht="20.25">
      <c r="B49" s="19">
        <v>37</v>
      </c>
      <c r="C49" s="19">
        <v>30</v>
      </c>
      <c r="D49" s="20">
        <f t="shared" si="3"/>
        <v>0</v>
      </c>
      <c r="E49" s="20">
        <f t="shared" si="0"/>
        <v>0</v>
      </c>
      <c r="F49" s="20">
        <f t="shared" si="4"/>
        <v>0</v>
      </c>
      <c r="G49" s="21">
        <f t="shared" si="2"/>
        <v>0</v>
      </c>
    </row>
    <row r="50" spans="2:7" ht="20.25">
      <c r="B50" s="19">
        <v>38</v>
      </c>
      <c r="C50" s="19">
        <v>30</v>
      </c>
      <c r="D50" s="20">
        <f t="shared" si="3"/>
        <v>0</v>
      </c>
      <c r="E50" s="20">
        <f t="shared" si="0"/>
        <v>0</v>
      </c>
      <c r="F50" s="20">
        <f t="shared" si="4"/>
        <v>0</v>
      </c>
      <c r="G50" s="21">
        <f t="shared" si="2"/>
        <v>0</v>
      </c>
    </row>
    <row r="51" spans="2:7" ht="20.25">
      <c r="B51" s="19">
        <v>39</v>
      </c>
      <c r="C51" s="19">
        <v>30</v>
      </c>
      <c r="D51" s="20">
        <f t="shared" si="3"/>
        <v>0</v>
      </c>
      <c r="E51" s="20">
        <f t="shared" si="0"/>
        <v>0</v>
      </c>
      <c r="F51" s="20">
        <f t="shared" si="4"/>
        <v>0</v>
      </c>
      <c r="G51" s="21">
        <f t="shared" si="2"/>
        <v>0</v>
      </c>
    </row>
    <row r="52" spans="2:7" ht="20.25">
      <c r="B52" s="19">
        <v>40</v>
      </c>
      <c r="C52" s="19">
        <v>30</v>
      </c>
      <c r="D52" s="20">
        <f t="shared" si="3"/>
        <v>0</v>
      </c>
      <c r="E52" s="20">
        <f t="shared" si="0"/>
        <v>0</v>
      </c>
      <c r="F52" s="20">
        <f t="shared" si="4"/>
        <v>0</v>
      </c>
      <c r="G52" s="21">
        <f t="shared" si="2"/>
        <v>0</v>
      </c>
    </row>
    <row r="53" spans="2:7" ht="20.25">
      <c r="B53" s="19">
        <v>41</v>
      </c>
      <c r="C53" s="19">
        <v>30</v>
      </c>
      <c r="D53" s="20">
        <f t="shared" si="3"/>
        <v>0</v>
      </c>
      <c r="E53" s="20">
        <f t="shared" si="0"/>
        <v>0</v>
      </c>
      <c r="F53" s="20">
        <f t="shared" si="4"/>
        <v>0</v>
      </c>
      <c r="G53" s="21">
        <f t="shared" si="2"/>
        <v>0</v>
      </c>
    </row>
    <row r="54" spans="2:7" ht="20.25">
      <c r="B54" s="19">
        <v>42</v>
      </c>
      <c r="C54" s="19">
        <v>30</v>
      </c>
      <c r="D54" s="20">
        <f t="shared" si="3"/>
        <v>0</v>
      </c>
      <c r="E54" s="20">
        <f t="shared" si="0"/>
        <v>0</v>
      </c>
      <c r="F54" s="20">
        <f t="shared" si="4"/>
        <v>0</v>
      </c>
      <c r="G54" s="21">
        <f t="shared" si="2"/>
        <v>0</v>
      </c>
    </row>
    <row r="55" spans="2:7" ht="20.25">
      <c r="B55" s="19">
        <v>43</v>
      </c>
      <c r="C55" s="19">
        <v>30</v>
      </c>
      <c r="D55" s="20">
        <f t="shared" si="3"/>
        <v>0</v>
      </c>
      <c r="E55" s="20">
        <f t="shared" si="0"/>
        <v>0</v>
      </c>
      <c r="F55" s="20">
        <f t="shared" si="4"/>
        <v>0</v>
      </c>
      <c r="G55" s="21">
        <f t="shared" si="2"/>
        <v>0</v>
      </c>
    </row>
    <row r="56" spans="2:7" ht="20.25">
      <c r="B56" s="19">
        <v>44</v>
      </c>
      <c r="C56" s="19">
        <v>30</v>
      </c>
      <c r="D56" s="20">
        <f t="shared" si="3"/>
        <v>0</v>
      </c>
      <c r="E56" s="20">
        <f t="shared" si="0"/>
        <v>0</v>
      </c>
      <c r="F56" s="20">
        <f t="shared" si="4"/>
        <v>0</v>
      </c>
      <c r="G56" s="21">
        <f t="shared" si="2"/>
        <v>0</v>
      </c>
    </row>
    <row r="57" spans="2:7" ht="20.25">
      <c r="B57" s="19">
        <v>45</v>
      </c>
      <c r="C57" s="19">
        <v>30</v>
      </c>
      <c r="D57" s="20">
        <f t="shared" si="3"/>
        <v>0</v>
      </c>
      <c r="E57" s="20">
        <f t="shared" si="0"/>
        <v>0</v>
      </c>
      <c r="F57" s="20">
        <f t="shared" si="4"/>
        <v>0</v>
      </c>
      <c r="G57" s="21">
        <f t="shared" si="2"/>
        <v>0</v>
      </c>
    </row>
    <row r="58" spans="2:7" ht="20.25">
      <c r="B58" s="19">
        <v>46</v>
      </c>
      <c r="C58" s="19">
        <v>30</v>
      </c>
      <c r="D58" s="20">
        <f t="shared" si="3"/>
        <v>0</v>
      </c>
      <c r="E58" s="20">
        <f t="shared" si="0"/>
        <v>0</v>
      </c>
      <c r="F58" s="20">
        <f t="shared" si="4"/>
        <v>0</v>
      </c>
      <c r="G58" s="21">
        <f t="shared" si="2"/>
        <v>0</v>
      </c>
    </row>
    <row r="59" spans="2:7" ht="20.25">
      <c r="B59" s="19">
        <v>47</v>
      </c>
      <c r="C59" s="19">
        <v>30</v>
      </c>
      <c r="D59" s="20">
        <f t="shared" si="3"/>
        <v>0</v>
      </c>
      <c r="E59" s="20">
        <f t="shared" si="0"/>
        <v>0</v>
      </c>
      <c r="F59" s="20">
        <f t="shared" si="4"/>
        <v>0</v>
      </c>
      <c r="G59" s="21">
        <f t="shared" si="2"/>
        <v>0</v>
      </c>
    </row>
    <row r="60" spans="2:7" ht="20.25">
      <c r="B60" s="19">
        <v>48</v>
      </c>
      <c r="C60" s="19">
        <v>30</v>
      </c>
      <c r="D60" s="20">
        <f t="shared" si="3"/>
        <v>0</v>
      </c>
      <c r="E60" s="20">
        <f t="shared" si="0"/>
        <v>0</v>
      </c>
      <c r="F60" s="20">
        <f t="shared" si="4"/>
        <v>0</v>
      </c>
      <c r="G60" s="21">
        <f t="shared" si="2"/>
        <v>0</v>
      </c>
    </row>
    <row r="61" spans="2:7" ht="20.25">
      <c r="B61" s="19">
        <v>49</v>
      </c>
      <c r="C61" s="19">
        <v>30</v>
      </c>
      <c r="D61" s="20">
        <f t="shared" si="3"/>
        <v>0</v>
      </c>
      <c r="E61" s="20">
        <f t="shared" si="0"/>
        <v>0</v>
      </c>
      <c r="F61" s="20">
        <f t="shared" si="4"/>
        <v>0</v>
      </c>
      <c r="G61" s="21">
        <f t="shared" si="2"/>
        <v>0</v>
      </c>
    </row>
    <row r="62" spans="2:7" ht="20.25">
      <c r="B62" s="19">
        <v>50</v>
      </c>
      <c r="C62" s="19">
        <v>30</v>
      </c>
      <c r="D62" s="20">
        <f t="shared" si="3"/>
        <v>0</v>
      </c>
      <c r="E62" s="20">
        <f t="shared" si="0"/>
        <v>0</v>
      </c>
      <c r="F62" s="20">
        <f t="shared" si="4"/>
        <v>0</v>
      </c>
      <c r="G62" s="21">
        <f t="shared" si="2"/>
        <v>0</v>
      </c>
    </row>
    <row r="63" spans="2:7" ht="20.25">
      <c r="B63" s="19">
        <v>51</v>
      </c>
      <c r="C63" s="19">
        <v>30</v>
      </c>
      <c r="D63" s="20">
        <f t="shared" si="3"/>
        <v>0</v>
      </c>
      <c r="E63" s="20">
        <f t="shared" si="0"/>
        <v>0</v>
      </c>
      <c r="F63" s="20">
        <f t="shared" si="4"/>
        <v>0</v>
      </c>
      <c r="G63" s="21">
        <f t="shared" si="2"/>
        <v>0</v>
      </c>
    </row>
    <row r="64" spans="2:7" ht="20.25">
      <c r="B64" s="19">
        <v>52</v>
      </c>
      <c r="C64" s="19">
        <v>30</v>
      </c>
      <c r="D64" s="20">
        <f t="shared" si="3"/>
        <v>0</v>
      </c>
      <c r="E64" s="20">
        <f t="shared" si="0"/>
        <v>0</v>
      </c>
      <c r="F64" s="20">
        <f t="shared" si="4"/>
        <v>0</v>
      </c>
      <c r="G64" s="21">
        <f t="shared" si="2"/>
        <v>0</v>
      </c>
    </row>
    <row r="65" spans="2:7" ht="20.25">
      <c r="B65" s="19">
        <v>53</v>
      </c>
      <c r="C65" s="19">
        <v>30</v>
      </c>
      <c r="D65" s="20">
        <f t="shared" si="3"/>
        <v>0</v>
      </c>
      <c r="E65" s="20">
        <f t="shared" si="0"/>
        <v>0</v>
      </c>
      <c r="F65" s="20">
        <f t="shared" si="4"/>
        <v>0</v>
      </c>
      <c r="G65" s="21">
        <f t="shared" si="2"/>
        <v>0</v>
      </c>
    </row>
    <row r="66" spans="2:7" ht="20.25">
      <c r="B66" s="19">
        <v>54</v>
      </c>
      <c r="C66" s="19">
        <v>30</v>
      </c>
      <c r="D66" s="20">
        <f t="shared" si="3"/>
        <v>0</v>
      </c>
      <c r="E66" s="20">
        <f t="shared" si="0"/>
        <v>0</v>
      </c>
      <c r="F66" s="20">
        <f t="shared" si="4"/>
        <v>0</v>
      </c>
      <c r="G66" s="21">
        <f t="shared" si="2"/>
        <v>0</v>
      </c>
    </row>
    <row r="67" spans="2:7" ht="20.25">
      <c r="B67" s="19">
        <v>55</v>
      </c>
      <c r="C67" s="19">
        <v>30</v>
      </c>
      <c r="D67" s="20">
        <f t="shared" si="3"/>
        <v>0</v>
      </c>
      <c r="E67" s="20">
        <f t="shared" si="0"/>
        <v>0</v>
      </c>
      <c r="F67" s="20">
        <f t="shared" si="4"/>
        <v>0</v>
      </c>
      <c r="G67" s="21">
        <f t="shared" si="2"/>
        <v>0</v>
      </c>
    </row>
    <row r="68" spans="2:7" ht="20.25">
      <c r="B68" s="19">
        <v>56</v>
      </c>
      <c r="C68" s="19">
        <v>30</v>
      </c>
      <c r="D68" s="20">
        <f t="shared" si="3"/>
        <v>0</v>
      </c>
      <c r="E68" s="20">
        <f t="shared" si="0"/>
        <v>0</v>
      </c>
      <c r="F68" s="20">
        <f t="shared" si="4"/>
        <v>0</v>
      </c>
      <c r="G68" s="21">
        <f t="shared" si="2"/>
        <v>0</v>
      </c>
    </row>
    <row r="69" spans="2:7" ht="20.25">
      <c r="B69" s="19">
        <v>57</v>
      </c>
      <c r="C69" s="19">
        <v>30</v>
      </c>
      <c r="D69" s="20">
        <f t="shared" si="3"/>
        <v>0</v>
      </c>
      <c r="E69" s="20">
        <f t="shared" si="0"/>
        <v>0</v>
      </c>
      <c r="F69" s="20">
        <f t="shared" si="4"/>
        <v>0</v>
      </c>
      <c r="G69" s="21">
        <f t="shared" si="2"/>
        <v>0</v>
      </c>
    </row>
    <row r="70" spans="2:7" ht="20.25">
      <c r="B70" s="19">
        <v>58</v>
      </c>
      <c r="C70" s="19">
        <v>30</v>
      </c>
      <c r="D70" s="20">
        <f t="shared" si="3"/>
        <v>0</v>
      </c>
      <c r="E70" s="20">
        <f t="shared" si="0"/>
        <v>0</v>
      </c>
      <c r="F70" s="20">
        <f t="shared" si="4"/>
        <v>0</v>
      </c>
      <c r="G70" s="21">
        <f t="shared" si="2"/>
        <v>0</v>
      </c>
    </row>
    <row r="71" spans="2:7" ht="20.25">
      <c r="B71" s="19">
        <v>59</v>
      </c>
      <c r="C71" s="19">
        <v>30</v>
      </c>
      <c r="D71" s="20">
        <f t="shared" si="3"/>
        <v>0</v>
      </c>
      <c r="E71" s="20">
        <f t="shared" si="0"/>
        <v>0</v>
      </c>
      <c r="F71" s="20">
        <f t="shared" si="4"/>
        <v>0</v>
      </c>
      <c r="G71" s="21">
        <f t="shared" si="2"/>
        <v>0</v>
      </c>
    </row>
    <row r="72" spans="2:7" ht="20.25">
      <c r="B72" s="19">
        <v>60</v>
      </c>
      <c r="C72" s="19">
        <v>30</v>
      </c>
      <c r="D72" s="20">
        <f t="shared" si="3"/>
        <v>0</v>
      </c>
      <c r="E72" s="20">
        <f t="shared" si="0"/>
        <v>0</v>
      </c>
      <c r="F72" s="20">
        <f t="shared" si="4"/>
        <v>0</v>
      </c>
      <c r="G72" s="21">
        <f t="shared" si="2"/>
        <v>0</v>
      </c>
    </row>
    <row r="73" spans="2:7" ht="20.25">
      <c r="B73" s="19">
        <v>61</v>
      </c>
      <c r="C73" s="19">
        <v>30</v>
      </c>
      <c r="D73" s="20">
        <f t="shared" si="3"/>
        <v>0</v>
      </c>
      <c r="E73" s="20">
        <f t="shared" si="0"/>
        <v>0</v>
      </c>
      <c r="F73" s="20">
        <f t="shared" si="4"/>
        <v>0</v>
      </c>
      <c r="G73" s="21">
        <f t="shared" si="2"/>
        <v>0</v>
      </c>
    </row>
    <row r="74" spans="2:7" ht="20.25">
      <c r="B74" s="19">
        <v>62</v>
      </c>
      <c r="C74" s="19">
        <v>30</v>
      </c>
      <c r="D74" s="20">
        <f t="shared" si="3"/>
        <v>0</v>
      </c>
      <c r="E74" s="20">
        <f t="shared" si="0"/>
        <v>0</v>
      </c>
      <c r="F74" s="20">
        <f t="shared" si="4"/>
        <v>0</v>
      </c>
      <c r="G74" s="21">
        <f t="shared" si="2"/>
        <v>0</v>
      </c>
    </row>
    <row r="75" spans="2:7" ht="20.25">
      <c r="B75" s="19">
        <v>63</v>
      </c>
      <c r="C75" s="19">
        <v>30</v>
      </c>
      <c r="D75" s="20">
        <f t="shared" si="3"/>
        <v>0</v>
      </c>
      <c r="E75" s="20">
        <f t="shared" si="0"/>
        <v>0</v>
      </c>
      <c r="F75" s="20">
        <f t="shared" si="4"/>
        <v>0</v>
      </c>
      <c r="G75" s="21">
        <f t="shared" si="2"/>
        <v>0</v>
      </c>
    </row>
    <row r="76" spans="2:7" ht="20.25">
      <c r="B76" s="19">
        <v>64</v>
      </c>
      <c r="C76" s="19">
        <v>30</v>
      </c>
      <c r="D76" s="20">
        <f t="shared" si="3"/>
        <v>0</v>
      </c>
      <c r="E76" s="20">
        <f t="shared" si="0"/>
        <v>0</v>
      </c>
      <c r="F76" s="20">
        <f t="shared" si="4"/>
        <v>0</v>
      </c>
      <c r="G76" s="21">
        <f t="shared" si="2"/>
        <v>0</v>
      </c>
    </row>
    <row r="77" spans="2:7" ht="20.25">
      <c r="B77" s="19">
        <v>65</v>
      </c>
      <c r="C77" s="19">
        <v>30</v>
      </c>
      <c r="D77" s="20">
        <f t="shared" si="3"/>
        <v>0</v>
      </c>
      <c r="E77" s="20">
        <f t="shared" si="0"/>
        <v>0</v>
      </c>
      <c r="F77" s="20">
        <f t="shared" si="4"/>
        <v>0</v>
      </c>
      <c r="G77" s="21">
        <f t="shared" si="2"/>
        <v>0</v>
      </c>
    </row>
    <row r="78" spans="2:7" ht="20.25">
      <c r="B78" s="19">
        <v>66</v>
      </c>
      <c r="C78" s="19">
        <v>30</v>
      </c>
      <c r="D78" s="20">
        <f t="shared" si="3"/>
        <v>0</v>
      </c>
      <c r="E78" s="20">
        <f aca="true" t="shared" si="5" ref="E78:E141">SUM(F77*$E$10/100*C78/365)</f>
        <v>0</v>
      </c>
      <c r="F78" s="20">
        <f aca="true" t="shared" si="6" ref="F78:F109">SUM(F77-D78)</f>
        <v>0</v>
      </c>
      <c r="G78" s="21">
        <f aca="true" t="shared" si="7" ref="G78:G141">D78+E78</f>
        <v>0</v>
      </c>
    </row>
    <row r="79" spans="2:7" ht="20.25">
      <c r="B79" s="19">
        <v>67</v>
      </c>
      <c r="C79" s="19">
        <v>30</v>
      </c>
      <c r="D79" s="20">
        <f aca="true" t="shared" si="8" ref="D79:D142">SUM($E$6-E79)</f>
        <v>0</v>
      </c>
      <c r="E79" s="20">
        <f t="shared" si="5"/>
        <v>0</v>
      </c>
      <c r="F79" s="20">
        <f t="shared" si="6"/>
        <v>0</v>
      </c>
      <c r="G79" s="21">
        <f t="shared" si="7"/>
        <v>0</v>
      </c>
    </row>
    <row r="80" spans="2:7" ht="20.25">
      <c r="B80" s="19">
        <v>68</v>
      </c>
      <c r="C80" s="19">
        <v>30</v>
      </c>
      <c r="D80" s="20">
        <f t="shared" si="8"/>
        <v>0</v>
      </c>
      <c r="E80" s="20">
        <f t="shared" si="5"/>
        <v>0</v>
      </c>
      <c r="F80" s="20">
        <f t="shared" si="6"/>
        <v>0</v>
      </c>
      <c r="G80" s="21">
        <f t="shared" si="7"/>
        <v>0</v>
      </c>
    </row>
    <row r="81" spans="2:7" ht="20.25">
      <c r="B81" s="19">
        <v>69</v>
      </c>
      <c r="C81" s="19">
        <v>30</v>
      </c>
      <c r="D81" s="20">
        <f t="shared" si="8"/>
        <v>0</v>
      </c>
      <c r="E81" s="20">
        <f t="shared" si="5"/>
        <v>0</v>
      </c>
      <c r="F81" s="20">
        <f t="shared" si="6"/>
        <v>0</v>
      </c>
      <c r="G81" s="21">
        <f t="shared" si="7"/>
        <v>0</v>
      </c>
    </row>
    <row r="82" spans="2:7" ht="20.25">
      <c r="B82" s="19">
        <v>70</v>
      </c>
      <c r="C82" s="19">
        <v>30</v>
      </c>
      <c r="D82" s="20">
        <f t="shared" si="8"/>
        <v>0</v>
      </c>
      <c r="E82" s="20">
        <f t="shared" si="5"/>
        <v>0</v>
      </c>
      <c r="F82" s="20">
        <f t="shared" si="6"/>
        <v>0</v>
      </c>
      <c r="G82" s="21">
        <f t="shared" si="7"/>
        <v>0</v>
      </c>
    </row>
    <row r="83" spans="2:7" ht="20.25">
      <c r="B83" s="19">
        <v>71</v>
      </c>
      <c r="C83" s="19">
        <v>30</v>
      </c>
      <c r="D83" s="20">
        <f t="shared" si="8"/>
        <v>0</v>
      </c>
      <c r="E83" s="20">
        <f t="shared" si="5"/>
        <v>0</v>
      </c>
      <c r="F83" s="20">
        <f t="shared" si="6"/>
        <v>0</v>
      </c>
      <c r="G83" s="21">
        <f t="shared" si="7"/>
        <v>0</v>
      </c>
    </row>
    <row r="84" spans="2:7" ht="20.25">
      <c r="B84" s="19">
        <v>72</v>
      </c>
      <c r="C84" s="19">
        <v>30</v>
      </c>
      <c r="D84" s="20">
        <f t="shared" si="8"/>
        <v>0</v>
      </c>
      <c r="E84" s="20">
        <f t="shared" si="5"/>
        <v>0</v>
      </c>
      <c r="F84" s="20">
        <f t="shared" si="6"/>
        <v>0</v>
      </c>
      <c r="G84" s="21">
        <f t="shared" si="7"/>
        <v>0</v>
      </c>
    </row>
    <row r="85" spans="2:7" ht="20.25">
      <c r="B85" s="19">
        <v>73</v>
      </c>
      <c r="C85" s="19">
        <v>30</v>
      </c>
      <c r="D85" s="20">
        <f t="shared" si="8"/>
        <v>0</v>
      </c>
      <c r="E85" s="20">
        <f t="shared" si="5"/>
        <v>0</v>
      </c>
      <c r="F85" s="20">
        <f t="shared" si="6"/>
        <v>0</v>
      </c>
      <c r="G85" s="21">
        <f t="shared" si="7"/>
        <v>0</v>
      </c>
    </row>
    <row r="86" spans="2:7" ht="20.25">
      <c r="B86" s="19">
        <v>74</v>
      </c>
      <c r="C86" s="19">
        <v>30</v>
      </c>
      <c r="D86" s="20">
        <f t="shared" si="8"/>
        <v>0</v>
      </c>
      <c r="E86" s="20">
        <f t="shared" si="5"/>
        <v>0</v>
      </c>
      <c r="F86" s="20">
        <f t="shared" si="6"/>
        <v>0</v>
      </c>
      <c r="G86" s="21">
        <f t="shared" si="7"/>
        <v>0</v>
      </c>
    </row>
    <row r="87" spans="2:7" ht="20.25">
      <c r="B87" s="19">
        <v>75</v>
      </c>
      <c r="C87" s="19">
        <v>30</v>
      </c>
      <c r="D87" s="20">
        <f t="shared" si="8"/>
        <v>0</v>
      </c>
      <c r="E87" s="20">
        <f t="shared" si="5"/>
        <v>0</v>
      </c>
      <c r="F87" s="20">
        <f t="shared" si="6"/>
        <v>0</v>
      </c>
      <c r="G87" s="21">
        <f t="shared" si="7"/>
        <v>0</v>
      </c>
    </row>
    <row r="88" spans="2:7" ht="20.25">
      <c r="B88" s="19">
        <v>76</v>
      </c>
      <c r="C88" s="19">
        <v>30</v>
      </c>
      <c r="D88" s="20">
        <f t="shared" si="8"/>
        <v>0</v>
      </c>
      <c r="E88" s="20">
        <f t="shared" si="5"/>
        <v>0</v>
      </c>
      <c r="F88" s="20">
        <f t="shared" si="6"/>
        <v>0</v>
      </c>
      <c r="G88" s="21">
        <f t="shared" si="7"/>
        <v>0</v>
      </c>
    </row>
    <row r="89" spans="2:7" ht="20.25">
      <c r="B89" s="19">
        <v>77</v>
      </c>
      <c r="C89" s="19">
        <v>30</v>
      </c>
      <c r="D89" s="20">
        <f t="shared" si="8"/>
        <v>0</v>
      </c>
      <c r="E89" s="20">
        <f t="shared" si="5"/>
        <v>0</v>
      </c>
      <c r="F89" s="20">
        <f t="shared" si="6"/>
        <v>0</v>
      </c>
      <c r="G89" s="21">
        <f t="shared" si="7"/>
        <v>0</v>
      </c>
    </row>
    <row r="90" spans="2:7" ht="20.25">
      <c r="B90" s="19">
        <v>78</v>
      </c>
      <c r="C90" s="19">
        <v>30</v>
      </c>
      <c r="D90" s="20">
        <f t="shared" si="8"/>
        <v>0</v>
      </c>
      <c r="E90" s="20">
        <f t="shared" si="5"/>
        <v>0</v>
      </c>
      <c r="F90" s="20">
        <f t="shared" si="6"/>
        <v>0</v>
      </c>
      <c r="G90" s="21">
        <f t="shared" si="7"/>
        <v>0</v>
      </c>
    </row>
    <row r="91" spans="2:7" ht="20.25">
      <c r="B91" s="19">
        <v>79</v>
      </c>
      <c r="C91" s="19">
        <v>30</v>
      </c>
      <c r="D91" s="20">
        <f t="shared" si="8"/>
        <v>0</v>
      </c>
      <c r="E91" s="20">
        <f t="shared" si="5"/>
        <v>0</v>
      </c>
      <c r="F91" s="20">
        <f t="shared" si="6"/>
        <v>0</v>
      </c>
      <c r="G91" s="21">
        <f t="shared" si="7"/>
        <v>0</v>
      </c>
    </row>
    <row r="92" spans="2:7" ht="20.25">
      <c r="B92" s="19">
        <v>80</v>
      </c>
      <c r="C92" s="19">
        <v>30</v>
      </c>
      <c r="D92" s="20">
        <f t="shared" si="8"/>
        <v>0</v>
      </c>
      <c r="E92" s="20">
        <f t="shared" si="5"/>
        <v>0</v>
      </c>
      <c r="F92" s="20">
        <f t="shared" si="6"/>
        <v>0</v>
      </c>
      <c r="G92" s="21">
        <f t="shared" si="7"/>
        <v>0</v>
      </c>
    </row>
    <row r="93" spans="2:7" ht="20.25">
      <c r="B93" s="19">
        <v>81</v>
      </c>
      <c r="C93" s="19">
        <v>30</v>
      </c>
      <c r="D93" s="20">
        <f t="shared" si="8"/>
        <v>0</v>
      </c>
      <c r="E93" s="20">
        <f t="shared" si="5"/>
        <v>0</v>
      </c>
      <c r="F93" s="20">
        <f t="shared" si="6"/>
        <v>0</v>
      </c>
      <c r="G93" s="21">
        <f t="shared" si="7"/>
        <v>0</v>
      </c>
    </row>
    <row r="94" spans="2:7" ht="20.25">
      <c r="B94" s="19">
        <v>82</v>
      </c>
      <c r="C94" s="19">
        <v>30</v>
      </c>
      <c r="D94" s="20">
        <f t="shared" si="8"/>
        <v>0</v>
      </c>
      <c r="E94" s="20">
        <f t="shared" si="5"/>
        <v>0</v>
      </c>
      <c r="F94" s="20">
        <f t="shared" si="6"/>
        <v>0</v>
      </c>
      <c r="G94" s="21">
        <f t="shared" si="7"/>
        <v>0</v>
      </c>
    </row>
    <row r="95" spans="2:7" ht="20.25">
      <c r="B95" s="19">
        <v>83</v>
      </c>
      <c r="C95" s="19">
        <v>30</v>
      </c>
      <c r="D95" s="20">
        <f t="shared" si="8"/>
        <v>0</v>
      </c>
      <c r="E95" s="20">
        <f t="shared" si="5"/>
        <v>0</v>
      </c>
      <c r="F95" s="20">
        <f t="shared" si="6"/>
        <v>0</v>
      </c>
      <c r="G95" s="21">
        <f t="shared" si="7"/>
        <v>0</v>
      </c>
    </row>
    <row r="96" spans="2:7" ht="20.25">
      <c r="B96" s="19">
        <v>84</v>
      </c>
      <c r="C96" s="19">
        <v>30</v>
      </c>
      <c r="D96" s="20">
        <f t="shared" si="8"/>
        <v>0</v>
      </c>
      <c r="E96" s="20">
        <f t="shared" si="5"/>
        <v>0</v>
      </c>
      <c r="F96" s="20">
        <f t="shared" si="6"/>
        <v>0</v>
      </c>
      <c r="G96" s="21">
        <f t="shared" si="7"/>
        <v>0</v>
      </c>
    </row>
    <row r="97" spans="2:7" ht="20.25">
      <c r="B97" s="19">
        <v>85</v>
      </c>
      <c r="C97" s="19">
        <v>30</v>
      </c>
      <c r="D97" s="20">
        <f t="shared" si="8"/>
        <v>0</v>
      </c>
      <c r="E97" s="20">
        <f t="shared" si="5"/>
        <v>0</v>
      </c>
      <c r="F97" s="20">
        <f t="shared" si="6"/>
        <v>0</v>
      </c>
      <c r="G97" s="21">
        <f t="shared" si="7"/>
        <v>0</v>
      </c>
    </row>
    <row r="98" spans="2:7" ht="20.25">
      <c r="B98" s="19">
        <v>86</v>
      </c>
      <c r="C98" s="19">
        <v>30</v>
      </c>
      <c r="D98" s="20">
        <f t="shared" si="8"/>
        <v>0</v>
      </c>
      <c r="E98" s="20">
        <f t="shared" si="5"/>
        <v>0</v>
      </c>
      <c r="F98" s="20">
        <f t="shared" si="6"/>
        <v>0</v>
      </c>
      <c r="G98" s="21">
        <f t="shared" si="7"/>
        <v>0</v>
      </c>
    </row>
    <row r="99" spans="2:7" ht="20.25">
      <c r="B99" s="19">
        <v>87</v>
      </c>
      <c r="C99" s="19">
        <v>30</v>
      </c>
      <c r="D99" s="20">
        <f t="shared" si="8"/>
        <v>0</v>
      </c>
      <c r="E99" s="20">
        <f t="shared" si="5"/>
        <v>0</v>
      </c>
      <c r="F99" s="20">
        <f t="shared" si="6"/>
        <v>0</v>
      </c>
      <c r="G99" s="21">
        <f t="shared" si="7"/>
        <v>0</v>
      </c>
    </row>
    <row r="100" spans="2:7" ht="20.25">
      <c r="B100" s="19">
        <v>88</v>
      </c>
      <c r="C100" s="19">
        <v>30</v>
      </c>
      <c r="D100" s="20">
        <f t="shared" si="8"/>
        <v>0</v>
      </c>
      <c r="E100" s="20">
        <f t="shared" si="5"/>
        <v>0</v>
      </c>
      <c r="F100" s="20">
        <f t="shared" si="6"/>
        <v>0</v>
      </c>
      <c r="G100" s="21">
        <f t="shared" si="7"/>
        <v>0</v>
      </c>
    </row>
    <row r="101" spans="2:7" ht="20.25">
      <c r="B101" s="19">
        <v>89</v>
      </c>
      <c r="C101" s="19">
        <v>30</v>
      </c>
      <c r="D101" s="20">
        <f t="shared" si="8"/>
        <v>0</v>
      </c>
      <c r="E101" s="20">
        <f t="shared" si="5"/>
        <v>0</v>
      </c>
      <c r="F101" s="20">
        <f t="shared" si="6"/>
        <v>0</v>
      </c>
      <c r="G101" s="21">
        <f t="shared" si="7"/>
        <v>0</v>
      </c>
    </row>
    <row r="102" spans="2:7" ht="20.25">
      <c r="B102" s="19">
        <v>90</v>
      </c>
      <c r="C102" s="19">
        <v>30</v>
      </c>
      <c r="D102" s="20">
        <f t="shared" si="8"/>
        <v>0</v>
      </c>
      <c r="E102" s="20">
        <f t="shared" si="5"/>
        <v>0</v>
      </c>
      <c r="F102" s="20">
        <f t="shared" si="6"/>
        <v>0</v>
      </c>
      <c r="G102" s="21">
        <f t="shared" si="7"/>
        <v>0</v>
      </c>
    </row>
    <row r="103" spans="2:7" ht="20.25">
      <c r="B103" s="19">
        <v>91</v>
      </c>
      <c r="C103" s="19">
        <v>30</v>
      </c>
      <c r="D103" s="20">
        <f t="shared" si="8"/>
        <v>0</v>
      </c>
      <c r="E103" s="20">
        <f t="shared" si="5"/>
        <v>0</v>
      </c>
      <c r="F103" s="20">
        <f t="shared" si="6"/>
        <v>0</v>
      </c>
      <c r="G103" s="21">
        <f t="shared" si="7"/>
        <v>0</v>
      </c>
    </row>
    <row r="104" spans="2:7" ht="20.25">
      <c r="B104" s="19">
        <v>92</v>
      </c>
      <c r="C104" s="19">
        <v>30</v>
      </c>
      <c r="D104" s="20">
        <f t="shared" si="8"/>
        <v>0</v>
      </c>
      <c r="E104" s="20">
        <f t="shared" si="5"/>
        <v>0</v>
      </c>
      <c r="F104" s="20">
        <f t="shared" si="6"/>
        <v>0</v>
      </c>
      <c r="G104" s="21">
        <f t="shared" si="7"/>
        <v>0</v>
      </c>
    </row>
    <row r="105" spans="2:7" ht="20.25">
      <c r="B105" s="19">
        <v>93</v>
      </c>
      <c r="C105" s="19">
        <v>30</v>
      </c>
      <c r="D105" s="20">
        <f t="shared" si="8"/>
        <v>0</v>
      </c>
      <c r="E105" s="20">
        <f t="shared" si="5"/>
        <v>0</v>
      </c>
      <c r="F105" s="20">
        <f t="shared" si="6"/>
        <v>0</v>
      </c>
      <c r="G105" s="21">
        <f t="shared" si="7"/>
        <v>0</v>
      </c>
    </row>
    <row r="106" spans="2:7" ht="20.25">
      <c r="B106" s="19">
        <v>94</v>
      </c>
      <c r="C106" s="19">
        <v>30</v>
      </c>
      <c r="D106" s="20">
        <f t="shared" si="8"/>
        <v>0</v>
      </c>
      <c r="E106" s="20">
        <f t="shared" si="5"/>
        <v>0</v>
      </c>
      <c r="F106" s="20">
        <f t="shared" si="6"/>
        <v>0</v>
      </c>
      <c r="G106" s="21">
        <f t="shared" si="7"/>
        <v>0</v>
      </c>
    </row>
    <row r="107" spans="2:7" ht="20.25">
      <c r="B107" s="19">
        <v>95</v>
      </c>
      <c r="C107" s="19">
        <v>30</v>
      </c>
      <c r="D107" s="20">
        <f t="shared" si="8"/>
        <v>0</v>
      </c>
      <c r="E107" s="20">
        <f t="shared" si="5"/>
        <v>0</v>
      </c>
      <c r="F107" s="20">
        <f t="shared" si="6"/>
        <v>0</v>
      </c>
      <c r="G107" s="21">
        <f t="shared" si="7"/>
        <v>0</v>
      </c>
    </row>
    <row r="108" spans="2:7" ht="20.25">
      <c r="B108" s="19">
        <v>96</v>
      </c>
      <c r="C108" s="19">
        <v>30</v>
      </c>
      <c r="D108" s="20">
        <f t="shared" si="8"/>
        <v>0</v>
      </c>
      <c r="E108" s="20">
        <f t="shared" si="5"/>
        <v>0</v>
      </c>
      <c r="F108" s="20">
        <f t="shared" si="6"/>
        <v>0</v>
      </c>
      <c r="G108" s="21">
        <f t="shared" si="7"/>
        <v>0</v>
      </c>
    </row>
    <row r="109" spans="2:7" ht="20.25">
      <c r="B109" s="19">
        <v>97</v>
      </c>
      <c r="C109" s="19">
        <v>30</v>
      </c>
      <c r="D109" s="20">
        <f t="shared" si="8"/>
        <v>0</v>
      </c>
      <c r="E109" s="20">
        <f t="shared" si="5"/>
        <v>0</v>
      </c>
      <c r="F109" s="20">
        <f t="shared" si="6"/>
        <v>0</v>
      </c>
      <c r="G109" s="21">
        <f t="shared" si="7"/>
        <v>0</v>
      </c>
    </row>
    <row r="110" spans="2:7" ht="20.25">
      <c r="B110" s="19">
        <v>98</v>
      </c>
      <c r="C110" s="19">
        <v>30</v>
      </c>
      <c r="D110" s="20">
        <f t="shared" si="8"/>
        <v>0</v>
      </c>
      <c r="E110" s="20">
        <f t="shared" si="5"/>
        <v>0</v>
      </c>
      <c r="F110" s="20">
        <f aca="true" t="shared" si="9" ref="F110:F173">SUM(F109-D110)</f>
        <v>0</v>
      </c>
      <c r="G110" s="21">
        <f t="shared" si="7"/>
        <v>0</v>
      </c>
    </row>
    <row r="111" spans="2:7" ht="20.25">
      <c r="B111" s="19">
        <v>99</v>
      </c>
      <c r="C111" s="19">
        <v>30</v>
      </c>
      <c r="D111" s="20">
        <f t="shared" si="8"/>
        <v>0</v>
      </c>
      <c r="E111" s="20">
        <f t="shared" si="5"/>
        <v>0</v>
      </c>
      <c r="F111" s="20">
        <f t="shared" si="9"/>
        <v>0</v>
      </c>
      <c r="G111" s="21">
        <f t="shared" si="7"/>
        <v>0</v>
      </c>
    </row>
    <row r="112" spans="2:7" ht="20.25">
      <c r="B112" s="19">
        <v>100</v>
      </c>
      <c r="C112" s="19">
        <v>30</v>
      </c>
      <c r="D112" s="20">
        <f t="shared" si="8"/>
        <v>0</v>
      </c>
      <c r="E112" s="20">
        <f t="shared" si="5"/>
        <v>0</v>
      </c>
      <c r="F112" s="20">
        <f t="shared" si="9"/>
        <v>0</v>
      </c>
      <c r="G112" s="21">
        <f t="shared" si="7"/>
        <v>0</v>
      </c>
    </row>
    <row r="113" spans="2:7" ht="20.25">
      <c r="B113" s="19">
        <v>101</v>
      </c>
      <c r="C113" s="19">
        <v>30</v>
      </c>
      <c r="D113" s="20">
        <f t="shared" si="8"/>
        <v>0</v>
      </c>
      <c r="E113" s="20">
        <f t="shared" si="5"/>
        <v>0</v>
      </c>
      <c r="F113" s="20">
        <f t="shared" si="9"/>
        <v>0</v>
      </c>
      <c r="G113" s="21">
        <f t="shared" si="7"/>
        <v>0</v>
      </c>
    </row>
    <row r="114" spans="2:7" ht="20.25">
      <c r="B114" s="19">
        <v>102</v>
      </c>
      <c r="C114" s="19">
        <v>30</v>
      </c>
      <c r="D114" s="20">
        <f t="shared" si="8"/>
        <v>0</v>
      </c>
      <c r="E114" s="20">
        <f t="shared" si="5"/>
        <v>0</v>
      </c>
      <c r="F114" s="20">
        <f t="shared" si="9"/>
        <v>0</v>
      </c>
      <c r="G114" s="21">
        <f t="shared" si="7"/>
        <v>0</v>
      </c>
    </row>
    <row r="115" spans="2:7" ht="20.25">
      <c r="B115" s="19">
        <v>103</v>
      </c>
      <c r="C115" s="19">
        <v>30</v>
      </c>
      <c r="D115" s="20">
        <f t="shared" si="8"/>
        <v>0</v>
      </c>
      <c r="E115" s="20">
        <f t="shared" si="5"/>
        <v>0</v>
      </c>
      <c r="F115" s="20">
        <f t="shared" si="9"/>
        <v>0</v>
      </c>
      <c r="G115" s="21">
        <f t="shared" si="7"/>
        <v>0</v>
      </c>
    </row>
    <row r="116" spans="2:7" ht="20.25">
      <c r="B116" s="19">
        <v>104</v>
      </c>
      <c r="C116" s="19">
        <v>30</v>
      </c>
      <c r="D116" s="20">
        <f t="shared" si="8"/>
        <v>0</v>
      </c>
      <c r="E116" s="20">
        <f t="shared" si="5"/>
        <v>0</v>
      </c>
      <c r="F116" s="20">
        <f t="shared" si="9"/>
        <v>0</v>
      </c>
      <c r="G116" s="21">
        <f t="shared" si="7"/>
        <v>0</v>
      </c>
    </row>
    <row r="117" spans="2:7" ht="20.25">
      <c r="B117" s="19">
        <v>105</v>
      </c>
      <c r="C117" s="19">
        <v>30</v>
      </c>
      <c r="D117" s="20">
        <f t="shared" si="8"/>
        <v>0</v>
      </c>
      <c r="E117" s="20">
        <f t="shared" si="5"/>
        <v>0</v>
      </c>
      <c r="F117" s="20">
        <f t="shared" si="9"/>
        <v>0</v>
      </c>
      <c r="G117" s="21">
        <f t="shared" si="7"/>
        <v>0</v>
      </c>
    </row>
    <row r="118" spans="2:7" ht="20.25">
      <c r="B118" s="19">
        <v>106</v>
      </c>
      <c r="C118" s="19">
        <v>30</v>
      </c>
      <c r="D118" s="20">
        <f t="shared" si="8"/>
        <v>0</v>
      </c>
      <c r="E118" s="20">
        <f t="shared" si="5"/>
        <v>0</v>
      </c>
      <c r="F118" s="20">
        <f t="shared" si="9"/>
        <v>0</v>
      </c>
      <c r="G118" s="21">
        <f t="shared" si="7"/>
        <v>0</v>
      </c>
    </row>
    <row r="119" spans="2:7" ht="20.25">
      <c r="B119" s="19">
        <v>107</v>
      </c>
      <c r="C119" s="19">
        <v>30</v>
      </c>
      <c r="D119" s="20">
        <f t="shared" si="8"/>
        <v>0</v>
      </c>
      <c r="E119" s="20">
        <f t="shared" si="5"/>
        <v>0</v>
      </c>
      <c r="F119" s="20">
        <f t="shared" si="9"/>
        <v>0</v>
      </c>
      <c r="G119" s="21">
        <f t="shared" si="7"/>
        <v>0</v>
      </c>
    </row>
    <row r="120" spans="2:7" ht="20.25">
      <c r="B120" s="19">
        <v>108</v>
      </c>
      <c r="C120" s="19">
        <v>30</v>
      </c>
      <c r="D120" s="20">
        <f t="shared" si="8"/>
        <v>0</v>
      </c>
      <c r="E120" s="20">
        <f t="shared" si="5"/>
        <v>0</v>
      </c>
      <c r="F120" s="20">
        <f t="shared" si="9"/>
        <v>0</v>
      </c>
      <c r="G120" s="21">
        <f t="shared" si="7"/>
        <v>0</v>
      </c>
    </row>
    <row r="121" spans="2:7" ht="20.25">
      <c r="B121" s="19">
        <v>109</v>
      </c>
      <c r="C121" s="19">
        <v>30</v>
      </c>
      <c r="D121" s="20">
        <f t="shared" si="8"/>
        <v>0</v>
      </c>
      <c r="E121" s="20">
        <f t="shared" si="5"/>
        <v>0</v>
      </c>
      <c r="F121" s="20">
        <f t="shared" si="9"/>
        <v>0</v>
      </c>
      <c r="G121" s="21">
        <f t="shared" si="7"/>
        <v>0</v>
      </c>
    </row>
    <row r="122" spans="2:7" ht="20.25">
      <c r="B122" s="19">
        <v>110</v>
      </c>
      <c r="C122" s="19">
        <v>30</v>
      </c>
      <c r="D122" s="20">
        <f t="shared" si="8"/>
        <v>0</v>
      </c>
      <c r="E122" s="20">
        <f t="shared" si="5"/>
        <v>0</v>
      </c>
      <c r="F122" s="20">
        <f t="shared" si="9"/>
        <v>0</v>
      </c>
      <c r="G122" s="21">
        <f t="shared" si="7"/>
        <v>0</v>
      </c>
    </row>
    <row r="123" spans="2:7" ht="20.25">
      <c r="B123" s="19">
        <v>111</v>
      </c>
      <c r="C123" s="19">
        <v>30</v>
      </c>
      <c r="D123" s="20">
        <f t="shared" si="8"/>
        <v>0</v>
      </c>
      <c r="E123" s="20">
        <f t="shared" si="5"/>
        <v>0</v>
      </c>
      <c r="F123" s="20">
        <f t="shared" si="9"/>
        <v>0</v>
      </c>
      <c r="G123" s="21">
        <f t="shared" si="7"/>
        <v>0</v>
      </c>
    </row>
    <row r="124" spans="2:7" ht="20.25">
      <c r="B124" s="19">
        <v>112</v>
      </c>
      <c r="C124" s="19">
        <v>30</v>
      </c>
      <c r="D124" s="20">
        <f t="shared" si="8"/>
        <v>0</v>
      </c>
      <c r="E124" s="20">
        <f t="shared" si="5"/>
        <v>0</v>
      </c>
      <c r="F124" s="20">
        <f t="shared" si="9"/>
        <v>0</v>
      </c>
      <c r="G124" s="21">
        <f t="shared" si="7"/>
        <v>0</v>
      </c>
    </row>
    <row r="125" spans="2:7" ht="20.25">
      <c r="B125" s="19">
        <v>113</v>
      </c>
      <c r="C125" s="19">
        <v>30</v>
      </c>
      <c r="D125" s="20">
        <f t="shared" si="8"/>
        <v>0</v>
      </c>
      <c r="E125" s="20">
        <f t="shared" si="5"/>
        <v>0</v>
      </c>
      <c r="F125" s="20">
        <f t="shared" si="9"/>
        <v>0</v>
      </c>
      <c r="G125" s="21">
        <f t="shared" si="7"/>
        <v>0</v>
      </c>
    </row>
    <row r="126" spans="2:7" ht="20.25">
      <c r="B126" s="19">
        <v>114</v>
      </c>
      <c r="C126" s="19">
        <v>30</v>
      </c>
      <c r="D126" s="20">
        <f t="shared" si="8"/>
        <v>0</v>
      </c>
      <c r="E126" s="20">
        <f t="shared" si="5"/>
        <v>0</v>
      </c>
      <c r="F126" s="20">
        <f t="shared" si="9"/>
        <v>0</v>
      </c>
      <c r="G126" s="21">
        <f t="shared" si="7"/>
        <v>0</v>
      </c>
    </row>
    <row r="127" spans="2:7" ht="20.25">
      <c r="B127" s="19">
        <v>115</v>
      </c>
      <c r="C127" s="19">
        <v>30</v>
      </c>
      <c r="D127" s="20">
        <f t="shared" si="8"/>
        <v>0</v>
      </c>
      <c r="E127" s="20">
        <f t="shared" si="5"/>
        <v>0</v>
      </c>
      <c r="F127" s="20">
        <f t="shared" si="9"/>
        <v>0</v>
      </c>
      <c r="G127" s="21">
        <f t="shared" si="7"/>
        <v>0</v>
      </c>
    </row>
    <row r="128" spans="2:7" ht="20.25">
      <c r="B128" s="19">
        <v>116</v>
      </c>
      <c r="C128" s="19">
        <v>30</v>
      </c>
      <c r="D128" s="20">
        <f t="shared" si="8"/>
        <v>0</v>
      </c>
      <c r="E128" s="20">
        <f t="shared" si="5"/>
        <v>0</v>
      </c>
      <c r="F128" s="20">
        <f t="shared" si="9"/>
        <v>0</v>
      </c>
      <c r="G128" s="21">
        <f t="shared" si="7"/>
        <v>0</v>
      </c>
    </row>
    <row r="129" spans="2:7" ht="20.25">
      <c r="B129" s="19">
        <v>117</v>
      </c>
      <c r="C129" s="19">
        <v>30</v>
      </c>
      <c r="D129" s="20">
        <f t="shared" si="8"/>
        <v>0</v>
      </c>
      <c r="E129" s="20">
        <f t="shared" si="5"/>
        <v>0</v>
      </c>
      <c r="F129" s="20">
        <f t="shared" si="9"/>
        <v>0</v>
      </c>
      <c r="G129" s="21">
        <f t="shared" si="7"/>
        <v>0</v>
      </c>
    </row>
    <row r="130" spans="2:7" ht="20.25">
      <c r="B130" s="19">
        <v>118</v>
      </c>
      <c r="C130" s="19">
        <v>30</v>
      </c>
      <c r="D130" s="20">
        <f t="shared" si="8"/>
        <v>0</v>
      </c>
      <c r="E130" s="20">
        <f t="shared" si="5"/>
        <v>0</v>
      </c>
      <c r="F130" s="20">
        <f t="shared" si="9"/>
        <v>0</v>
      </c>
      <c r="G130" s="21">
        <f t="shared" si="7"/>
        <v>0</v>
      </c>
    </row>
    <row r="131" spans="2:7" ht="20.25">
      <c r="B131" s="19">
        <v>119</v>
      </c>
      <c r="C131" s="19">
        <v>30</v>
      </c>
      <c r="D131" s="20">
        <f t="shared" si="8"/>
        <v>0</v>
      </c>
      <c r="E131" s="20">
        <f t="shared" si="5"/>
        <v>0</v>
      </c>
      <c r="F131" s="20">
        <f t="shared" si="9"/>
        <v>0</v>
      </c>
      <c r="G131" s="21">
        <f t="shared" si="7"/>
        <v>0</v>
      </c>
    </row>
    <row r="132" spans="2:7" ht="20.25">
      <c r="B132" s="19">
        <v>120</v>
      </c>
      <c r="C132" s="19">
        <v>30</v>
      </c>
      <c r="D132" s="20">
        <f t="shared" si="8"/>
        <v>0</v>
      </c>
      <c r="E132" s="20">
        <f t="shared" si="5"/>
        <v>0</v>
      </c>
      <c r="F132" s="20">
        <f t="shared" si="9"/>
        <v>0</v>
      </c>
      <c r="G132" s="21">
        <f t="shared" si="7"/>
        <v>0</v>
      </c>
    </row>
    <row r="133" spans="2:7" ht="20.25">
      <c r="B133" s="19">
        <v>121</v>
      </c>
      <c r="C133" s="19">
        <v>30</v>
      </c>
      <c r="D133" s="20">
        <f t="shared" si="8"/>
        <v>0</v>
      </c>
      <c r="E133" s="20">
        <f t="shared" si="5"/>
        <v>0</v>
      </c>
      <c r="F133" s="20">
        <f t="shared" si="9"/>
        <v>0</v>
      </c>
      <c r="G133" s="21">
        <f t="shared" si="7"/>
        <v>0</v>
      </c>
    </row>
    <row r="134" spans="2:7" ht="20.25">
      <c r="B134" s="19">
        <v>122</v>
      </c>
      <c r="C134" s="19">
        <v>30</v>
      </c>
      <c r="D134" s="20">
        <f t="shared" si="8"/>
        <v>0</v>
      </c>
      <c r="E134" s="20">
        <f t="shared" si="5"/>
        <v>0</v>
      </c>
      <c r="F134" s="20">
        <f t="shared" si="9"/>
        <v>0</v>
      </c>
      <c r="G134" s="21">
        <f t="shared" si="7"/>
        <v>0</v>
      </c>
    </row>
    <row r="135" spans="2:7" ht="20.25">
      <c r="B135" s="19">
        <v>123</v>
      </c>
      <c r="C135" s="19">
        <v>30</v>
      </c>
      <c r="D135" s="20">
        <f t="shared" si="8"/>
        <v>0</v>
      </c>
      <c r="E135" s="20">
        <f t="shared" si="5"/>
        <v>0</v>
      </c>
      <c r="F135" s="20">
        <f t="shared" si="9"/>
        <v>0</v>
      </c>
      <c r="G135" s="21">
        <f t="shared" si="7"/>
        <v>0</v>
      </c>
    </row>
    <row r="136" spans="2:7" ht="20.25">
      <c r="B136" s="19">
        <v>124</v>
      </c>
      <c r="C136" s="19">
        <v>30</v>
      </c>
      <c r="D136" s="20">
        <f t="shared" si="8"/>
        <v>0</v>
      </c>
      <c r="E136" s="20">
        <f t="shared" si="5"/>
        <v>0</v>
      </c>
      <c r="F136" s="20">
        <f t="shared" si="9"/>
        <v>0</v>
      </c>
      <c r="G136" s="21">
        <f t="shared" si="7"/>
        <v>0</v>
      </c>
    </row>
    <row r="137" spans="2:7" ht="20.25">
      <c r="B137" s="19">
        <v>125</v>
      </c>
      <c r="C137" s="19">
        <v>30</v>
      </c>
      <c r="D137" s="20">
        <f t="shared" si="8"/>
        <v>0</v>
      </c>
      <c r="E137" s="20">
        <f t="shared" si="5"/>
        <v>0</v>
      </c>
      <c r="F137" s="20">
        <f t="shared" si="9"/>
        <v>0</v>
      </c>
      <c r="G137" s="21">
        <f t="shared" si="7"/>
        <v>0</v>
      </c>
    </row>
    <row r="138" spans="2:7" ht="20.25">
      <c r="B138" s="19">
        <v>126</v>
      </c>
      <c r="C138" s="19">
        <v>30</v>
      </c>
      <c r="D138" s="20">
        <f t="shared" si="8"/>
        <v>0</v>
      </c>
      <c r="E138" s="20">
        <f t="shared" si="5"/>
        <v>0</v>
      </c>
      <c r="F138" s="20">
        <f t="shared" si="9"/>
        <v>0</v>
      </c>
      <c r="G138" s="21">
        <f t="shared" si="7"/>
        <v>0</v>
      </c>
    </row>
    <row r="139" spans="2:7" ht="20.25">
      <c r="B139" s="19">
        <v>127</v>
      </c>
      <c r="C139" s="19">
        <v>30</v>
      </c>
      <c r="D139" s="20">
        <f t="shared" si="8"/>
        <v>0</v>
      </c>
      <c r="E139" s="20">
        <f t="shared" si="5"/>
        <v>0</v>
      </c>
      <c r="F139" s="20">
        <f t="shared" si="9"/>
        <v>0</v>
      </c>
      <c r="G139" s="21">
        <f t="shared" si="7"/>
        <v>0</v>
      </c>
    </row>
    <row r="140" spans="2:7" ht="20.25">
      <c r="B140" s="19">
        <v>128</v>
      </c>
      <c r="C140" s="19">
        <v>30</v>
      </c>
      <c r="D140" s="20">
        <f t="shared" si="8"/>
        <v>0</v>
      </c>
      <c r="E140" s="20">
        <f t="shared" si="5"/>
        <v>0</v>
      </c>
      <c r="F140" s="20">
        <f t="shared" si="9"/>
        <v>0</v>
      </c>
      <c r="G140" s="21">
        <f t="shared" si="7"/>
        <v>0</v>
      </c>
    </row>
    <row r="141" spans="2:7" ht="20.25">
      <c r="B141" s="19">
        <v>129</v>
      </c>
      <c r="C141" s="19">
        <v>30</v>
      </c>
      <c r="D141" s="20">
        <f t="shared" si="8"/>
        <v>0</v>
      </c>
      <c r="E141" s="20">
        <f t="shared" si="5"/>
        <v>0</v>
      </c>
      <c r="F141" s="20">
        <f t="shared" si="9"/>
        <v>0</v>
      </c>
      <c r="G141" s="21">
        <f t="shared" si="7"/>
        <v>0</v>
      </c>
    </row>
    <row r="142" spans="2:7" ht="20.25">
      <c r="B142" s="19">
        <v>130</v>
      </c>
      <c r="C142" s="19">
        <v>30</v>
      </c>
      <c r="D142" s="20">
        <f t="shared" si="8"/>
        <v>0</v>
      </c>
      <c r="E142" s="20">
        <f aca="true" t="shared" si="10" ref="E142:E205">SUM(F141*$E$10/100*C142/365)</f>
        <v>0</v>
      </c>
      <c r="F142" s="20">
        <f t="shared" si="9"/>
        <v>0</v>
      </c>
      <c r="G142" s="21">
        <f aca="true" t="shared" si="11" ref="G142:G205">D142+E142</f>
        <v>0</v>
      </c>
    </row>
    <row r="143" spans="2:7" ht="20.25">
      <c r="B143" s="19">
        <v>131</v>
      </c>
      <c r="C143" s="19">
        <v>30</v>
      </c>
      <c r="D143" s="20">
        <f aca="true" t="shared" si="12" ref="D143:D206">SUM($E$6-E143)</f>
        <v>0</v>
      </c>
      <c r="E143" s="20">
        <f t="shared" si="10"/>
        <v>0</v>
      </c>
      <c r="F143" s="20">
        <f t="shared" si="9"/>
        <v>0</v>
      </c>
      <c r="G143" s="21">
        <f t="shared" si="11"/>
        <v>0</v>
      </c>
    </row>
    <row r="144" spans="2:7" ht="20.25">
      <c r="B144" s="19">
        <v>132</v>
      </c>
      <c r="C144" s="19">
        <v>30</v>
      </c>
      <c r="D144" s="20">
        <f t="shared" si="12"/>
        <v>0</v>
      </c>
      <c r="E144" s="20">
        <f t="shared" si="10"/>
        <v>0</v>
      </c>
      <c r="F144" s="20">
        <f t="shared" si="9"/>
        <v>0</v>
      </c>
      <c r="G144" s="21">
        <f t="shared" si="11"/>
        <v>0</v>
      </c>
    </row>
    <row r="145" spans="2:7" ht="20.25">
      <c r="B145" s="19">
        <v>133</v>
      </c>
      <c r="C145" s="19">
        <v>30</v>
      </c>
      <c r="D145" s="20">
        <f t="shared" si="12"/>
        <v>0</v>
      </c>
      <c r="E145" s="20">
        <f t="shared" si="10"/>
        <v>0</v>
      </c>
      <c r="F145" s="20">
        <f t="shared" si="9"/>
        <v>0</v>
      </c>
      <c r="G145" s="21">
        <f t="shared" si="11"/>
        <v>0</v>
      </c>
    </row>
    <row r="146" spans="2:7" ht="20.25">
      <c r="B146" s="19">
        <v>134</v>
      </c>
      <c r="C146" s="19">
        <v>30</v>
      </c>
      <c r="D146" s="20">
        <f t="shared" si="12"/>
        <v>0</v>
      </c>
      <c r="E146" s="20">
        <f t="shared" si="10"/>
        <v>0</v>
      </c>
      <c r="F146" s="20">
        <f t="shared" si="9"/>
        <v>0</v>
      </c>
      <c r="G146" s="21">
        <f t="shared" si="11"/>
        <v>0</v>
      </c>
    </row>
    <row r="147" spans="2:7" ht="20.25">
      <c r="B147" s="19">
        <v>135</v>
      </c>
      <c r="C147" s="19">
        <v>30</v>
      </c>
      <c r="D147" s="20">
        <f t="shared" si="12"/>
        <v>0</v>
      </c>
      <c r="E147" s="20">
        <f t="shared" si="10"/>
        <v>0</v>
      </c>
      <c r="F147" s="20">
        <f t="shared" si="9"/>
        <v>0</v>
      </c>
      <c r="G147" s="21">
        <f t="shared" si="11"/>
        <v>0</v>
      </c>
    </row>
    <row r="148" spans="2:7" ht="20.25">
      <c r="B148" s="19">
        <v>136</v>
      </c>
      <c r="C148" s="19">
        <v>30</v>
      </c>
      <c r="D148" s="20">
        <f t="shared" si="12"/>
        <v>0</v>
      </c>
      <c r="E148" s="20">
        <f t="shared" si="10"/>
        <v>0</v>
      </c>
      <c r="F148" s="20">
        <f t="shared" si="9"/>
        <v>0</v>
      </c>
      <c r="G148" s="21">
        <f t="shared" si="11"/>
        <v>0</v>
      </c>
    </row>
    <row r="149" spans="2:7" ht="20.25">
      <c r="B149" s="19">
        <v>137</v>
      </c>
      <c r="C149" s="19">
        <v>30</v>
      </c>
      <c r="D149" s="20">
        <f t="shared" si="12"/>
        <v>0</v>
      </c>
      <c r="E149" s="20">
        <f t="shared" si="10"/>
        <v>0</v>
      </c>
      <c r="F149" s="20">
        <f t="shared" si="9"/>
        <v>0</v>
      </c>
      <c r="G149" s="21">
        <f t="shared" si="11"/>
        <v>0</v>
      </c>
    </row>
    <row r="150" spans="2:7" ht="20.25">
      <c r="B150" s="19">
        <v>138</v>
      </c>
      <c r="C150" s="19">
        <v>30</v>
      </c>
      <c r="D150" s="20">
        <f t="shared" si="12"/>
        <v>0</v>
      </c>
      <c r="E150" s="20">
        <f t="shared" si="10"/>
        <v>0</v>
      </c>
      <c r="F150" s="20">
        <f t="shared" si="9"/>
        <v>0</v>
      </c>
      <c r="G150" s="21">
        <f t="shared" si="11"/>
        <v>0</v>
      </c>
    </row>
    <row r="151" spans="2:7" ht="20.25">
      <c r="B151" s="19">
        <v>139</v>
      </c>
      <c r="C151" s="19">
        <v>30</v>
      </c>
      <c r="D151" s="20">
        <f t="shared" si="12"/>
        <v>0</v>
      </c>
      <c r="E151" s="20">
        <f t="shared" si="10"/>
        <v>0</v>
      </c>
      <c r="F151" s="20">
        <f t="shared" si="9"/>
        <v>0</v>
      </c>
      <c r="G151" s="21">
        <f t="shared" si="11"/>
        <v>0</v>
      </c>
    </row>
    <row r="152" spans="2:7" ht="20.25">
      <c r="B152" s="19">
        <v>140</v>
      </c>
      <c r="C152" s="19">
        <v>30</v>
      </c>
      <c r="D152" s="20">
        <f t="shared" si="12"/>
        <v>0</v>
      </c>
      <c r="E152" s="20">
        <f t="shared" si="10"/>
        <v>0</v>
      </c>
      <c r="F152" s="20">
        <f t="shared" si="9"/>
        <v>0</v>
      </c>
      <c r="G152" s="21">
        <f t="shared" si="11"/>
        <v>0</v>
      </c>
    </row>
    <row r="153" spans="2:7" ht="20.25">
      <c r="B153" s="19">
        <v>141</v>
      </c>
      <c r="C153" s="19">
        <v>30</v>
      </c>
      <c r="D153" s="20">
        <f t="shared" si="12"/>
        <v>0</v>
      </c>
      <c r="E153" s="20">
        <f t="shared" si="10"/>
        <v>0</v>
      </c>
      <c r="F153" s="20">
        <f t="shared" si="9"/>
        <v>0</v>
      </c>
      <c r="G153" s="21">
        <f t="shared" si="11"/>
        <v>0</v>
      </c>
    </row>
    <row r="154" spans="2:7" ht="20.25">
      <c r="B154" s="19">
        <v>142</v>
      </c>
      <c r="C154" s="19">
        <v>30</v>
      </c>
      <c r="D154" s="20">
        <f t="shared" si="12"/>
        <v>0</v>
      </c>
      <c r="E154" s="20">
        <f t="shared" si="10"/>
        <v>0</v>
      </c>
      <c r="F154" s="20">
        <f t="shared" si="9"/>
        <v>0</v>
      </c>
      <c r="G154" s="21">
        <f t="shared" si="11"/>
        <v>0</v>
      </c>
    </row>
    <row r="155" spans="2:7" ht="20.25">
      <c r="B155" s="19">
        <v>143</v>
      </c>
      <c r="C155" s="19">
        <v>30</v>
      </c>
      <c r="D155" s="20">
        <f t="shared" si="12"/>
        <v>0</v>
      </c>
      <c r="E155" s="20">
        <f t="shared" si="10"/>
        <v>0</v>
      </c>
      <c r="F155" s="20">
        <f t="shared" si="9"/>
        <v>0</v>
      </c>
      <c r="G155" s="21">
        <f t="shared" si="11"/>
        <v>0</v>
      </c>
    </row>
    <row r="156" spans="2:7" ht="20.25">
      <c r="B156" s="19">
        <v>144</v>
      </c>
      <c r="C156" s="19">
        <v>30</v>
      </c>
      <c r="D156" s="20">
        <f t="shared" si="12"/>
        <v>0</v>
      </c>
      <c r="E156" s="20">
        <f t="shared" si="10"/>
        <v>0</v>
      </c>
      <c r="F156" s="20">
        <f t="shared" si="9"/>
        <v>0</v>
      </c>
      <c r="G156" s="21">
        <f t="shared" si="11"/>
        <v>0</v>
      </c>
    </row>
    <row r="157" spans="2:7" ht="20.25">
      <c r="B157" s="19">
        <v>145</v>
      </c>
      <c r="C157" s="19">
        <v>30</v>
      </c>
      <c r="D157" s="20">
        <f t="shared" si="12"/>
        <v>0</v>
      </c>
      <c r="E157" s="20">
        <f t="shared" si="10"/>
        <v>0</v>
      </c>
      <c r="F157" s="20">
        <f t="shared" si="9"/>
        <v>0</v>
      </c>
      <c r="G157" s="21">
        <f t="shared" si="11"/>
        <v>0</v>
      </c>
    </row>
    <row r="158" spans="2:7" ht="20.25">
      <c r="B158" s="19">
        <v>146</v>
      </c>
      <c r="C158" s="19">
        <v>30</v>
      </c>
      <c r="D158" s="20">
        <f t="shared" si="12"/>
        <v>0</v>
      </c>
      <c r="E158" s="20">
        <f t="shared" si="10"/>
        <v>0</v>
      </c>
      <c r="F158" s="20">
        <f t="shared" si="9"/>
        <v>0</v>
      </c>
      <c r="G158" s="21">
        <f t="shared" si="11"/>
        <v>0</v>
      </c>
    </row>
    <row r="159" spans="2:7" ht="20.25">
      <c r="B159" s="19">
        <v>147</v>
      </c>
      <c r="C159" s="19">
        <v>30</v>
      </c>
      <c r="D159" s="20">
        <f t="shared" si="12"/>
        <v>0</v>
      </c>
      <c r="E159" s="20">
        <f t="shared" si="10"/>
        <v>0</v>
      </c>
      <c r="F159" s="20">
        <f t="shared" si="9"/>
        <v>0</v>
      </c>
      <c r="G159" s="21">
        <f t="shared" si="11"/>
        <v>0</v>
      </c>
    </row>
    <row r="160" spans="2:7" ht="20.25">
      <c r="B160" s="19">
        <v>148</v>
      </c>
      <c r="C160" s="19">
        <v>30</v>
      </c>
      <c r="D160" s="20">
        <f t="shared" si="12"/>
        <v>0</v>
      </c>
      <c r="E160" s="20">
        <f t="shared" si="10"/>
        <v>0</v>
      </c>
      <c r="F160" s="20">
        <f t="shared" si="9"/>
        <v>0</v>
      </c>
      <c r="G160" s="21">
        <f t="shared" si="11"/>
        <v>0</v>
      </c>
    </row>
    <row r="161" spans="2:7" ht="20.25">
      <c r="B161" s="19">
        <v>149</v>
      </c>
      <c r="C161" s="19">
        <v>30</v>
      </c>
      <c r="D161" s="20">
        <f t="shared" si="12"/>
        <v>0</v>
      </c>
      <c r="E161" s="20">
        <f t="shared" si="10"/>
        <v>0</v>
      </c>
      <c r="F161" s="20">
        <f t="shared" si="9"/>
        <v>0</v>
      </c>
      <c r="G161" s="21">
        <f t="shared" si="11"/>
        <v>0</v>
      </c>
    </row>
    <row r="162" spans="2:7" ht="20.25">
      <c r="B162" s="19">
        <v>150</v>
      </c>
      <c r="C162" s="19">
        <v>30</v>
      </c>
      <c r="D162" s="20">
        <f t="shared" si="12"/>
        <v>0</v>
      </c>
      <c r="E162" s="20">
        <f t="shared" si="10"/>
        <v>0</v>
      </c>
      <c r="F162" s="20">
        <f t="shared" si="9"/>
        <v>0</v>
      </c>
      <c r="G162" s="21">
        <f t="shared" si="11"/>
        <v>0</v>
      </c>
    </row>
    <row r="163" spans="2:7" ht="20.25">
      <c r="B163" s="19">
        <v>151</v>
      </c>
      <c r="C163" s="19">
        <v>30</v>
      </c>
      <c r="D163" s="20">
        <f t="shared" si="12"/>
        <v>0</v>
      </c>
      <c r="E163" s="20">
        <f t="shared" si="10"/>
        <v>0</v>
      </c>
      <c r="F163" s="20">
        <f t="shared" si="9"/>
        <v>0</v>
      </c>
      <c r="G163" s="21">
        <f t="shared" si="11"/>
        <v>0</v>
      </c>
    </row>
    <row r="164" spans="2:7" ht="20.25">
      <c r="B164" s="19">
        <v>152</v>
      </c>
      <c r="C164" s="19">
        <v>30</v>
      </c>
      <c r="D164" s="20">
        <f t="shared" si="12"/>
        <v>0</v>
      </c>
      <c r="E164" s="20">
        <f t="shared" si="10"/>
        <v>0</v>
      </c>
      <c r="F164" s="20">
        <f t="shared" si="9"/>
        <v>0</v>
      </c>
      <c r="G164" s="21">
        <f t="shared" si="11"/>
        <v>0</v>
      </c>
    </row>
    <row r="165" spans="2:7" ht="20.25">
      <c r="B165" s="19">
        <v>153</v>
      </c>
      <c r="C165" s="19">
        <v>30</v>
      </c>
      <c r="D165" s="20">
        <f t="shared" si="12"/>
        <v>0</v>
      </c>
      <c r="E165" s="20">
        <f t="shared" si="10"/>
        <v>0</v>
      </c>
      <c r="F165" s="20">
        <f t="shared" si="9"/>
        <v>0</v>
      </c>
      <c r="G165" s="21">
        <f t="shared" si="11"/>
        <v>0</v>
      </c>
    </row>
    <row r="166" spans="2:7" ht="20.25">
      <c r="B166" s="19">
        <v>154</v>
      </c>
      <c r="C166" s="19">
        <v>30</v>
      </c>
      <c r="D166" s="20">
        <f t="shared" si="12"/>
        <v>0</v>
      </c>
      <c r="E166" s="20">
        <f t="shared" si="10"/>
        <v>0</v>
      </c>
      <c r="F166" s="20">
        <f t="shared" si="9"/>
        <v>0</v>
      </c>
      <c r="G166" s="21">
        <f t="shared" si="11"/>
        <v>0</v>
      </c>
    </row>
    <row r="167" spans="2:7" ht="20.25">
      <c r="B167" s="19">
        <v>155</v>
      </c>
      <c r="C167" s="19">
        <v>30</v>
      </c>
      <c r="D167" s="20">
        <f t="shared" si="12"/>
        <v>0</v>
      </c>
      <c r="E167" s="20">
        <f t="shared" si="10"/>
        <v>0</v>
      </c>
      <c r="F167" s="20">
        <f t="shared" si="9"/>
        <v>0</v>
      </c>
      <c r="G167" s="21">
        <f t="shared" si="11"/>
        <v>0</v>
      </c>
    </row>
    <row r="168" spans="2:7" ht="20.25">
      <c r="B168" s="19">
        <v>156</v>
      </c>
      <c r="C168" s="19">
        <v>30</v>
      </c>
      <c r="D168" s="20">
        <f t="shared" si="12"/>
        <v>0</v>
      </c>
      <c r="E168" s="20">
        <f t="shared" si="10"/>
        <v>0</v>
      </c>
      <c r="F168" s="20">
        <f t="shared" si="9"/>
        <v>0</v>
      </c>
      <c r="G168" s="21">
        <f t="shared" si="11"/>
        <v>0</v>
      </c>
    </row>
    <row r="169" spans="2:7" ht="20.25">
      <c r="B169" s="19">
        <v>157</v>
      </c>
      <c r="C169" s="19">
        <v>30</v>
      </c>
      <c r="D169" s="20">
        <f t="shared" si="12"/>
        <v>0</v>
      </c>
      <c r="E169" s="20">
        <f t="shared" si="10"/>
        <v>0</v>
      </c>
      <c r="F169" s="20">
        <f t="shared" si="9"/>
        <v>0</v>
      </c>
      <c r="G169" s="21">
        <f t="shared" si="11"/>
        <v>0</v>
      </c>
    </row>
    <row r="170" spans="2:7" ht="20.25">
      <c r="B170" s="19">
        <v>158</v>
      </c>
      <c r="C170" s="19">
        <v>30</v>
      </c>
      <c r="D170" s="20">
        <f t="shared" si="12"/>
        <v>0</v>
      </c>
      <c r="E170" s="20">
        <f t="shared" si="10"/>
        <v>0</v>
      </c>
      <c r="F170" s="20">
        <f t="shared" si="9"/>
        <v>0</v>
      </c>
      <c r="G170" s="21">
        <f t="shared" si="11"/>
        <v>0</v>
      </c>
    </row>
    <row r="171" spans="2:7" ht="20.25">
      <c r="B171" s="19">
        <v>159</v>
      </c>
      <c r="C171" s="19">
        <v>30</v>
      </c>
      <c r="D171" s="20">
        <f t="shared" si="12"/>
        <v>0</v>
      </c>
      <c r="E171" s="20">
        <f t="shared" si="10"/>
        <v>0</v>
      </c>
      <c r="F171" s="20">
        <f t="shared" si="9"/>
        <v>0</v>
      </c>
      <c r="G171" s="21">
        <f t="shared" si="11"/>
        <v>0</v>
      </c>
    </row>
    <row r="172" spans="2:7" ht="20.25">
      <c r="B172" s="19">
        <v>160</v>
      </c>
      <c r="C172" s="19">
        <v>30</v>
      </c>
      <c r="D172" s="20">
        <f t="shared" si="12"/>
        <v>0</v>
      </c>
      <c r="E172" s="20">
        <f t="shared" si="10"/>
        <v>0</v>
      </c>
      <c r="F172" s="20">
        <f t="shared" si="9"/>
        <v>0</v>
      </c>
      <c r="G172" s="21">
        <f t="shared" si="11"/>
        <v>0</v>
      </c>
    </row>
    <row r="173" spans="2:7" ht="20.25">
      <c r="B173" s="19">
        <v>161</v>
      </c>
      <c r="C173" s="19">
        <v>30</v>
      </c>
      <c r="D173" s="20">
        <f t="shared" si="12"/>
        <v>0</v>
      </c>
      <c r="E173" s="20">
        <f t="shared" si="10"/>
        <v>0</v>
      </c>
      <c r="F173" s="20">
        <f t="shared" si="9"/>
        <v>0</v>
      </c>
      <c r="G173" s="21">
        <f t="shared" si="11"/>
        <v>0</v>
      </c>
    </row>
    <row r="174" spans="2:7" ht="20.25">
      <c r="B174" s="19">
        <v>162</v>
      </c>
      <c r="C174" s="19">
        <v>30</v>
      </c>
      <c r="D174" s="20">
        <f t="shared" si="12"/>
        <v>0</v>
      </c>
      <c r="E174" s="20">
        <f t="shared" si="10"/>
        <v>0</v>
      </c>
      <c r="F174" s="20">
        <f aca="true" t="shared" si="13" ref="F174:F234">SUM(F173-D174)</f>
        <v>0</v>
      </c>
      <c r="G174" s="21">
        <f t="shared" si="11"/>
        <v>0</v>
      </c>
    </row>
    <row r="175" spans="2:7" ht="20.25">
      <c r="B175" s="19">
        <v>163</v>
      </c>
      <c r="C175" s="19">
        <v>30</v>
      </c>
      <c r="D175" s="20">
        <f t="shared" si="12"/>
        <v>0</v>
      </c>
      <c r="E175" s="20">
        <f t="shared" si="10"/>
        <v>0</v>
      </c>
      <c r="F175" s="20">
        <f t="shared" si="13"/>
        <v>0</v>
      </c>
      <c r="G175" s="21">
        <f t="shared" si="11"/>
        <v>0</v>
      </c>
    </row>
    <row r="176" spans="2:7" ht="20.25">
      <c r="B176" s="19">
        <v>164</v>
      </c>
      <c r="C176" s="19">
        <v>30</v>
      </c>
      <c r="D176" s="20">
        <f t="shared" si="12"/>
        <v>0</v>
      </c>
      <c r="E176" s="20">
        <f t="shared" si="10"/>
        <v>0</v>
      </c>
      <c r="F176" s="20">
        <f t="shared" si="13"/>
        <v>0</v>
      </c>
      <c r="G176" s="21">
        <f t="shared" si="11"/>
        <v>0</v>
      </c>
    </row>
    <row r="177" spans="2:7" ht="20.25">
      <c r="B177" s="19">
        <v>165</v>
      </c>
      <c r="C177" s="19">
        <v>30</v>
      </c>
      <c r="D177" s="20">
        <f t="shared" si="12"/>
        <v>0</v>
      </c>
      <c r="E177" s="20">
        <f t="shared" si="10"/>
        <v>0</v>
      </c>
      <c r="F177" s="20">
        <f t="shared" si="13"/>
        <v>0</v>
      </c>
      <c r="G177" s="21">
        <f t="shared" si="11"/>
        <v>0</v>
      </c>
    </row>
    <row r="178" spans="2:7" ht="20.25">
      <c r="B178" s="19">
        <v>166</v>
      </c>
      <c r="C178" s="19">
        <v>30</v>
      </c>
      <c r="D178" s="20">
        <f t="shared" si="12"/>
        <v>0</v>
      </c>
      <c r="E178" s="20">
        <f t="shared" si="10"/>
        <v>0</v>
      </c>
      <c r="F178" s="20">
        <f t="shared" si="13"/>
        <v>0</v>
      </c>
      <c r="G178" s="21">
        <f t="shared" si="11"/>
        <v>0</v>
      </c>
    </row>
    <row r="179" spans="2:7" ht="20.25">
      <c r="B179" s="19">
        <v>167</v>
      </c>
      <c r="C179" s="19">
        <v>30</v>
      </c>
      <c r="D179" s="20">
        <f t="shared" si="12"/>
        <v>0</v>
      </c>
      <c r="E179" s="20">
        <f t="shared" si="10"/>
        <v>0</v>
      </c>
      <c r="F179" s="20">
        <f t="shared" si="13"/>
        <v>0</v>
      </c>
      <c r="G179" s="21">
        <f t="shared" si="11"/>
        <v>0</v>
      </c>
    </row>
    <row r="180" spans="2:7" ht="20.25">
      <c r="B180" s="19">
        <v>168</v>
      </c>
      <c r="C180" s="19">
        <v>30</v>
      </c>
      <c r="D180" s="20">
        <f t="shared" si="12"/>
        <v>0</v>
      </c>
      <c r="E180" s="20">
        <f t="shared" si="10"/>
        <v>0</v>
      </c>
      <c r="F180" s="20">
        <f t="shared" si="13"/>
        <v>0</v>
      </c>
      <c r="G180" s="21">
        <f t="shared" si="11"/>
        <v>0</v>
      </c>
    </row>
    <row r="181" spans="2:7" ht="20.25">
      <c r="B181" s="19">
        <v>169</v>
      </c>
      <c r="C181" s="19">
        <v>30</v>
      </c>
      <c r="D181" s="20">
        <f t="shared" si="12"/>
        <v>0</v>
      </c>
      <c r="E181" s="20">
        <f t="shared" si="10"/>
        <v>0</v>
      </c>
      <c r="F181" s="20">
        <f t="shared" si="13"/>
        <v>0</v>
      </c>
      <c r="G181" s="21">
        <f t="shared" si="11"/>
        <v>0</v>
      </c>
    </row>
    <row r="182" spans="2:7" ht="20.25">
      <c r="B182" s="19">
        <v>170</v>
      </c>
      <c r="C182" s="19">
        <v>30</v>
      </c>
      <c r="D182" s="20">
        <f t="shared" si="12"/>
        <v>0</v>
      </c>
      <c r="E182" s="20">
        <f t="shared" si="10"/>
        <v>0</v>
      </c>
      <c r="F182" s="20">
        <f t="shared" si="13"/>
        <v>0</v>
      </c>
      <c r="G182" s="21">
        <f t="shared" si="11"/>
        <v>0</v>
      </c>
    </row>
    <row r="183" spans="2:7" ht="20.25">
      <c r="B183" s="19">
        <v>171</v>
      </c>
      <c r="C183" s="19">
        <v>30</v>
      </c>
      <c r="D183" s="20">
        <f t="shared" si="12"/>
        <v>0</v>
      </c>
      <c r="E183" s="20">
        <f t="shared" si="10"/>
        <v>0</v>
      </c>
      <c r="F183" s="20">
        <f t="shared" si="13"/>
        <v>0</v>
      </c>
      <c r="G183" s="21">
        <f t="shared" si="11"/>
        <v>0</v>
      </c>
    </row>
    <row r="184" spans="2:7" ht="20.25">
      <c r="B184" s="19">
        <v>172</v>
      </c>
      <c r="C184" s="19">
        <v>30</v>
      </c>
      <c r="D184" s="20">
        <f t="shared" si="12"/>
        <v>0</v>
      </c>
      <c r="E184" s="20">
        <f t="shared" si="10"/>
        <v>0</v>
      </c>
      <c r="F184" s="20">
        <f t="shared" si="13"/>
        <v>0</v>
      </c>
      <c r="G184" s="21">
        <f t="shared" si="11"/>
        <v>0</v>
      </c>
    </row>
    <row r="185" spans="2:7" ht="20.25">
      <c r="B185" s="19">
        <v>173</v>
      </c>
      <c r="C185" s="19">
        <v>30</v>
      </c>
      <c r="D185" s="20">
        <f t="shared" si="12"/>
        <v>0</v>
      </c>
      <c r="E185" s="20">
        <f t="shared" si="10"/>
        <v>0</v>
      </c>
      <c r="F185" s="20">
        <f t="shared" si="13"/>
        <v>0</v>
      </c>
      <c r="G185" s="21">
        <f t="shared" si="11"/>
        <v>0</v>
      </c>
    </row>
    <row r="186" spans="2:7" ht="20.25">
      <c r="B186" s="19">
        <v>174</v>
      </c>
      <c r="C186" s="19">
        <v>30</v>
      </c>
      <c r="D186" s="20">
        <f t="shared" si="12"/>
        <v>0</v>
      </c>
      <c r="E186" s="20">
        <f t="shared" si="10"/>
        <v>0</v>
      </c>
      <c r="F186" s="20">
        <f t="shared" si="13"/>
        <v>0</v>
      </c>
      <c r="G186" s="21">
        <f t="shared" si="11"/>
        <v>0</v>
      </c>
    </row>
    <row r="187" spans="2:7" ht="20.25">
      <c r="B187" s="19">
        <v>175</v>
      </c>
      <c r="C187" s="19">
        <v>30</v>
      </c>
      <c r="D187" s="20">
        <f t="shared" si="12"/>
        <v>0</v>
      </c>
      <c r="E187" s="20">
        <f t="shared" si="10"/>
        <v>0</v>
      </c>
      <c r="F187" s="20">
        <f t="shared" si="13"/>
        <v>0</v>
      </c>
      <c r="G187" s="21">
        <f t="shared" si="11"/>
        <v>0</v>
      </c>
    </row>
    <row r="188" spans="2:7" ht="20.25">
      <c r="B188" s="19">
        <v>176</v>
      </c>
      <c r="C188" s="19">
        <v>30</v>
      </c>
      <c r="D188" s="20">
        <f t="shared" si="12"/>
        <v>0</v>
      </c>
      <c r="E188" s="20">
        <f t="shared" si="10"/>
        <v>0</v>
      </c>
      <c r="F188" s="20">
        <f t="shared" si="13"/>
        <v>0</v>
      </c>
      <c r="G188" s="21">
        <f t="shared" si="11"/>
        <v>0</v>
      </c>
    </row>
    <row r="189" spans="2:7" ht="20.25">
      <c r="B189" s="19">
        <v>177</v>
      </c>
      <c r="C189" s="19">
        <v>30</v>
      </c>
      <c r="D189" s="20">
        <f t="shared" si="12"/>
        <v>0</v>
      </c>
      <c r="E189" s="20">
        <f t="shared" si="10"/>
        <v>0</v>
      </c>
      <c r="F189" s="20">
        <f t="shared" si="13"/>
        <v>0</v>
      </c>
      <c r="G189" s="21">
        <f t="shared" si="11"/>
        <v>0</v>
      </c>
    </row>
    <row r="190" spans="2:7" ht="20.25">
      <c r="B190" s="19">
        <v>178</v>
      </c>
      <c r="C190" s="19">
        <v>30</v>
      </c>
      <c r="D190" s="20">
        <f t="shared" si="12"/>
        <v>0</v>
      </c>
      <c r="E190" s="20">
        <f t="shared" si="10"/>
        <v>0</v>
      </c>
      <c r="F190" s="20">
        <f t="shared" si="13"/>
        <v>0</v>
      </c>
      <c r="G190" s="21">
        <f t="shared" si="11"/>
        <v>0</v>
      </c>
    </row>
    <row r="191" spans="2:7" ht="20.25">
      <c r="B191" s="19">
        <v>179</v>
      </c>
      <c r="C191" s="19">
        <v>30</v>
      </c>
      <c r="D191" s="20">
        <f t="shared" si="12"/>
        <v>0</v>
      </c>
      <c r="E191" s="20">
        <f t="shared" si="10"/>
        <v>0</v>
      </c>
      <c r="F191" s="20">
        <f t="shared" si="13"/>
        <v>0</v>
      </c>
      <c r="G191" s="21">
        <f t="shared" si="11"/>
        <v>0</v>
      </c>
    </row>
    <row r="192" spans="2:7" ht="20.25">
      <c r="B192" s="19">
        <v>180</v>
      </c>
      <c r="C192" s="19">
        <v>30</v>
      </c>
      <c r="D192" s="20">
        <f t="shared" si="12"/>
        <v>0</v>
      </c>
      <c r="E192" s="20">
        <f t="shared" si="10"/>
        <v>0</v>
      </c>
      <c r="F192" s="20">
        <f t="shared" si="13"/>
        <v>0</v>
      </c>
      <c r="G192" s="21">
        <f t="shared" si="11"/>
        <v>0</v>
      </c>
    </row>
    <row r="193" spans="2:7" ht="20.25">
      <c r="B193" s="19">
        <v>181</v>
      </c>
      <c r="C193" s="19">
        <v>30</v>
      </c>
      <c r="D193" s="20">
        <f t="shared" si="12"/>
        <v>0</v>
      </c>
      <c r="E193" s="20">
        <f t="shared" si="10"/>
        <v>0</v>
      </c>
      <c r="F193" s="20">
        <f t="shared" si="13"/>
        <v>0</v>
      </c>
      <c r="G193" s="21">
        <f t="shared" si="11"/>
        <v>0</v>
      </c>
    </row>
    <row r="194" spans="2:7" ht="20.25">
      <c r="B194" s="19">
        <v>182</v>
      </c>
      <c r="C194" s="19">
        <v>30</v>
      </c>
      <c r="D194" s="20">
        <f t="shared" si="12"/>
        <v>0</v>
      </c>
      <c r="E194" s="20">
        <f t="shared" si="10"/>
        <v>0</v>
      </c>
      <c r="F194" s="20">
        <f t="shared" si="13"/>
        <v>0</v>
      </c>
      <c r="G194" s="21">
        <f t="shared" si="11"/>
        <v>0</v>
      </c>
    </row>
    <row r="195" spans="2:7" ht="20.25">
      <c r="B195" s="19">
        <v>183</v>
      </c>
      <c r="C195" s="19">
        <v>30</v>
      </c>
      <c r="D195" s="20">
        <f t="shared" si="12"/>
        <v>0</v>
      </c>
      <c r="E195" s="20">
        <f t="shared" si="10"/>
        <v>0</v>
      </c>
      <c r="F195" s="20">
        <f t="shared" si="13"/>
        <v>0</v>
      </c>
      <c r="G195" s="21">
        <f t="shared" si="11"/>
        <v>0</v>
      </c>
    </row>
    <row r="196" spans="2:7" ht="20.25">
      <c r="B196" s="19">
        <v>184</v>
      </c>
      <c r="C196" s="19">
        <v>30</v>
      </c>
      <c r="D196" s="20">
        <f t="shared" si="12"/>
        <v>0</v>
      </c>
      <c r="E196" s="20">
        <f t="shared" si="10"/>
        <v>0</v>
      </c>
      <c r="F196" s="20">
        <f t="shared" si="13"/>
        <v>0</v>
      </c>
      <c r="G196" s="21">
        <f t="shared" si="11"/>
        <v>0</v>
      </c>
    </row>
    <row r="197" spans="2:7" ht="20.25">
      <c r="B197" s="19">
        <v>185</v>
      </c>
      <c r="C197" s="19">
        <v>30</v>
      </c>
      <c r="D197" s="20">
        <f t="shared" si="12"/>
        <v>0</v>
      </c>
      <c r="E197" s="20">
        <f t="shared" si="10"/>
        <v>0</v>
      </c>
      <c r="F197" s="20">
        <f t="shared" si="13"/>
        <v>0</v>
      </c>
      <c r="G197" s="21">
        <f t="shared" si="11"/>
        <v>0</v>
      </c>
    </row>
    <row r="198" spans="2:7" ht="20.25">
      <c r="B198" s="19">
        <v>186</v>
      </c>
      <c r="C198" s="19">
        <v>30</v>
      </c>
      <c r="D198" s="20">
        <f t="shared" si="12"/>
        <v>0</v>
      </c>
      <c r="E198" s="20">
        <f t="shared" si="10"/>
        <v>0</v>
      </c>
      <c r="F198" s="20">
        <f t="shared" si="13"/>
        <v>0</v>
      </c>
      <c r="G198" s="21">
        <f t="shared" si="11"/>
        <v>0</v>
      </c>
    </row>
    <row r="199" spans="2:7" ht="20.25">
      <c r="B199" s="19">
        <v>187</v>
      </c>
      <c r="C199" s="19">
        <v>30</v>
      </c>
      <c r="D199" s="20">
        <f t="shared" si="12"/>
        <v>0</v>
      </c>
      <c r="E199" s="20">
        <f t="shared" si="10"/>
        <v>0</v>
      </c>
      <c r="F199" s="20">
        <f t="shared" si="13"/>
        <v>0</v>
      </c>
      <c r="G199" s="21">
        <f t="shared" si="11"/>
        <v>0</v>
      </c>
    </row>
    <row r="200" spans="2:7" ht="20.25">
      <c r="B200" s="19">
        <v>188</v>
      </c>
      <c r="C200" s="19">
        <v>30</v>
      </c>
      <c r="D200" s="20">
        <f t="shared" si="12"/>
        <v>0</v>
      </c>
      <c r="E200" s="20">
        <f t="shared" si="10"/>
        <v>0</v>
      </c>
      <c r="F200" s="20">
        <f t="shared" si="13"/>
        <v>0</v>
      </c>
      <c r="G200" s="21">
        <f t="shared" si="11"/>
        <v>0</v>
      </c>
    </row>
    <row r="201" spans="2:7" ht="20.25">
      <c r="B201" s="19">
        <v>189</v>
      </c>
      <c r="C201" s="19">
        <v>30</v>
      </c>
      <c r="D201" s="20">
        <f t="shared" si="12"/>
        <v>0</v>
      </c>
      <c r="E201" s="20">
        <f t="shared" si="10"/>
        <v>0</v>
      </c>
      <c r="F201" s="20">
        <f t="shared" si="13"/>
        <v>0</v>
      </c>
      <c r="G201" s="21">
        <f t="shared" si="11"/>
        <v>0</v>
      </c>
    </row>
    <row r="202" spans="2:7" ht="20.25">
      <c r="B202" s="19">
        <v>190</v>
      </c>
      <c r="C202" s="19">
        <v>30</v>
      </c>
      <c r="D202" s="20">
        <f t="shared" si="12"/>
        <v>0</v>
      </c>
      <c r="E202" s="20">
        <f t="shared" si="10"/>
        <v>0</v>
      </c>
      <c r="F202" s="20">
        <f t="shared" si="13"/>
        <v>0</v>
      </c>
      <c r="G202" s="21">
        <f t="shared" si="11"/>
        <v>0</v>
      </c>
    </row>
    <row r="203" spans="2:7" ht="20.25">
      <c r="B203" s="19">
        <v>191</v>
      </c>
      <c r="C203" s="19">
        <v>30</v>
      </c>
      <c r="D203" s="20">
        <f t="shared" si="12"/>
        <v>0</v>
      </c>
      <c r="E203" s="20">
        <f t="shared" si="10"/>
        <v>0</v>
      </c>
      <c r="F203" s="20">
        <f t="shared" si="13"/>
        <v>0</v>
      </c>
      <c r="G203" s="21">
        <f t="shared" si="11"/>
        <v>0</v>
      </c>
    </row>
    <row r="204" spans="2:7" ht="20.25">
      <c r="B204" s="19">
        <v>192</v>
      </c>
      <c r="C204" s="19">
        <v>30</v>
      </c>
      <c r="D204" s="20">
        <f t="shared" si="12"/>
        <v>0</v>
      </c>
      <c r="E204" s="20">
        <f t="shared" si="10"/>
        <v>0</v>
      </c>
      <c r="F204" s="20">
        <f t="shared" si="13"/>
        <v>0</v>
      </c>
      <c r="G204" s="21">
        <f t="shared" si="11"/>
        <v>0</v>
      </c>
    </row>
    <row r="205" spans="2:7" ht="20.25">
      <c r="B205" s="19">
        <v>193</v>
      </c>
      <c r="C205" s="19">
        <v>30</v>
      </c>
      <c r="D205" s="20">
        <f t="shared" si="12"/>
        <v>0</v>
      </c>
      <c r="E205" s="20">
        <f t="shared" si="10"/>
        <v>0</v>
      </c>
      <c r="F205" s="20">
        <f t="shared" si="13"/>
        <v>0</v>
      </c>
      <c r="G205" s="21">
        <f t="shared" si="11"/>
        <v>0</v>
      </c>
    </row>
    <row r="206" spans="2:7" ht="20.25">
      <c r="B206" s="19">
        <v>194</v>
      </c>
      <c r="C206" s="19">
        <v>30</v>
      </c>
      <c r="D206" s="20">
        <f t="shared" si="12"/>
        <v>0</v>
      </c>
      <c r="E206" s="20">
        <f aca="true" t="shared" si="14" ref="E206:E234">SUM(F205*$E$10/100*C206/365)</f>
        <v>0</v>
      </c>
      <c r="F206" s="20">
        <f t="shared" si="13"/>
        <v>0</v>
      </c>
      <c r="G206" s="21">
        <f aca="true" t="shared" si="15" ref="G206:G234">D206+E206</f>
        <v>0</v>
      </c>
    </row>
    <row r="207" spans="2:7" ht="20.25">
      <c r="B207" s="19">
        <v>195</v>
      </c>
      <c r="C207" s="19">
        <v>30</v>
      </c>
      <c r="D207" s="20">
        <f aca="true" t="shared" si="16" ref="D207:D234">SUM($E$6-E207)</f>
        <v>0</v>
      </c>
      <c r="E207" s="20">
        <f t="shared" si="14"/>
        <v>0</v>
      </c>
      <c r="F207" s="20">
        <f t="shared" si="13"/>
        <v>0</v>
      </c>
      <c r="G207" s="21">
        <f t="shared" si="15"/>
        <v>0</v>
      </c>
    </row>
    <row r="208" spans="2:7" ht="20.25">
      <c r="B208" s="19">
        <v>196</v>
      </c>
      <c r="C208" s="19">
        <v>30</v>
      </c>
      <c r="D208" s="20">
        <f t="shared" si="16"/>
        <v>0</v>
      </c>
      <c r="E208" s="20">
        <f t="shared" si="14"/>
        <v>0</v>
      </c>
      <c r="F208" s="20">
        <f t="shared" si="13"/>
        <v>0</v>
      </c>
      <c r="G208" s="21">
        <f t="shared" si="15"/>
        <v>0</v>
      </c>
    </row>
    <row r="209" spans="2:7" ht="20.25">
      <c r="B209" s="19">
        <v>197</v>
      </c>
      <c r="C209" s="19">
        <v>30</v>
      </c>
      <c r="D209" s="20">
        <f t="shared" si="16"/>
        <v>0</v>
      </c>
      <c r="E209" s="20">
        <f t="shared" si="14"/>
        <v>0</v>
      </c>
      <c r="F209" s="20">
        <f t="shared" si="13"/>
        <v>0</v>
      </c>
      <c r="G209" s="21">
        <f t="shared" si="15"/>
        <v>0</v>
      </c>
    </row>
    <row r="210" spans="2:7" ht="20.25">
      <c r="B210" s="19">
        <v>198</v>
      </c>
      <c r="C210" s="19">
        <v>30</v>
      </c>
      <c r="D210" s="20">
        <f t="shared" si="16"/>
        <v>0</v>
      </c>
      <c r="E210" s="20">
        <f t="shared" si="14"/>
        <v>0</v>
      </c>
      <c r="F210" s="20">
        <f t="shared" si="13"/>
        <v>0</v>
      </c>
      <c r="G210" s="21">
        <f t="shared" si="15"/>
        <v>0</v>
      </c>
    </row>
    <row r="211" spans="2:7" ht="20.25">
      <c r="B211" s="19">
        <v>199</v>
      </c>
      <c r="C211" s="19">
        <v>30</v>
      </c>
      <c r="D211" s="20">
        <f t="shared" si="16"/>
        <v>0</v>
      </c>
      <c r="E211" s="20">
        <f t="shared" si="14"/>
        <v>0</v>
      </c>
      <c r="F211" s="20">
        <f t="shared" si="13"/>
        <v>0</v>
      </c>
      <c r="G211" s="21">
        <f t="shared" si="15"/>
        <v>0</v>
      </c>
    </row>
    <row r="212" spans="2:7" ht="20.25">
      <c r="B212" s="19">
        <v>200</v>
      </c>
      <c r="C212" s="19">
        <v>30</v>
      </c>
      <c r="D212" s="20">
        <f t="shared" si="16"/>
        <v>0</v>
      </c>
      <c r="E212" s="20">
        <f t="shared" si="14"/>
        <v>0</v>
      </c>
      <c r="F212" s="20">
        <f t="shared" si="13"/>
        <v>0</v>
      </c>
      <c r="G212" s="21">
        <f t="shared" si="15"/>
        <v>0</v>
      </c>
    </row>
    <row r="213" spans="2:7" ht="20.25">
      <c r="B213" s="19">
        <v>201</v>
      </c>
      <c r="C213" s="19">
        <v>30</v>
      </c>
      <c r="D213" s="20">
        <f t="shared" si="16"/>
        <v>0</v>
      </c>
      <c r="E213" s="20">
        <f t="shared" si="14"/>
        <v>0</v>
      </c>
      <c r="F213" s="20">
        <f t="shared" si="13"/>
        <v>0</v>
      </c>
      <c r="G213" s="21">
        <f t="shared" si="15"/>
        <v>0</v>
      </c>
    </row>
    <row r="214" spans="2:7" ht="20.25">
      <c r="B214" s="19">
        <v>202</v>
      </c>
      <c r="C214" s="19">
        <v>30</v>
      </c>
      <c r="D214" s="20">
        <f t="shared" si="16"/>
        <v>0</v>
      </c>
      <c r="E214" s="20">
        <f t="shared" si="14"/>
        <v>0</v>
      </c>
      <c r="F214" s="20">
        <f t="shared" si="13"/>
        <v>0</v>
      </c>
      <c r="G214" s="21">
        <f t="shared" si="15"/>
        <v>0</v>
      </c>
    </row>
    <row r="215" spans="2:7" ht="20.25">
      <c r="B215" s="19">
        <v>203</v>
      </c>
      <c r="C215" s="19">
        <v>30</v>
      </c>
      <c r="D215" s="20">
        <f t="shared" si="16"/>
        <v>0</v>
      </c>
      <c r="E215" s="20">
        <f t="shared" si="14"/>
        <v>0</v>
      </c>
      <c r="F215" s="20">
        <f t="shared" si="13"/>
        <v>0</v>
      </c>
      <c r="G215" s="21">
        <f t="shared" si="15"/>
        <v>0</v>
      </c>
    </row>
    <row r="216" spans="2:7" ht="20.25">
      <c r="B216" s="19">
        <v>204</v>
      </c>
      <c r="C216" s="19">
        <v>30</v>
      </c>
      <c r="D216" s="20">
        <f t="shared" si="16"/>
        <v>0</v>
      </c>
      <c r="E216" s="20">
        <f t="shared" si="14"/>
        <v>0</v>
      </c>
      <c r="F216" s="20">
        <f t="shared" si="13"/>
        <v>0</v>
      </c>
      <c r="G216" s="21">
        <f t="shared" si="15"/>
        <v>0</v>
      </c>
    </row>
    <row r="217" spans="2:7" ht="20.25">
      <c r="B217" s="19">
        <v>205</v>
      </c>
      <c r="C217" s="19">
        <v>30</v>
      </c>
      <c r="D217" s="20">
        <f t="shared" si="16"/>
        <v>0</v>
      </c>
      <c r="E217" s="20">
        <f t="shared" si="14"/>
        <v>0</v>
      </c>
      <c r="F217" s="20">
        <f t="shared" si="13"/>
        <v>0</v>
      </c>
      <c r="G217" s="21">
        <f t="shared" si="15"/>
        <v>0</v>
      </c>
    </row>
    <row r="218" spans="2:7" ht="20.25">
      <c r="B218" s="19">
        <v>206</v>
      </c>
      <c r="C218" s="19">
        <v>30</v>
      </c>
      <c r="D218" s="20">
        <f t="shared" si="16"/>
        <v>0</v>
      </c>
      <c r="E218" s="20">
        <f t="shared" si="14"/>
        <v>0</v>
      </c>
      <c r="F218" s="20">
        <f t="shared" si="13"/>
        <v>0</v>
      </c>
      <c r="G218" s="21">
        <f t="shared" si="15"/>
        <v>0</v>
      </c>
    </row>
    <row r="219" spans="2:7" ht="20.25">
      <c r="B219" s="19">
        <v>207</v>
      </c>
      <c r="C219" s="19">
        <v>30</v>
      </c>
      <c r="D219" s="20">
        <f t="shared" si="16"/>
        <v>0</v>
      </c>
      <c r="E219" s="20">
        <f t="shared" si="14"/>
        <v>0</v>
      </c>
      <c r="F219" s="20">
        <f t="shared" si="13"/>
        <v>0</v>
      </c>
      <c r="G219" s="21">
        <f t="shared" si="15"/>
        <v>0</v>
      </c>
    </row>
    <row r="220" spans="2:7" ht="20.25">
      <c r="B220" s="19">
        <v>208</v>
      </c>
      <c r="C220" s="19">
        <v>30</v>
      </c>
      <c r="D220" s="20">
        <f t="shared" si="16"/>
        <v>0</v>
      </c>
      <c r="E220" s="20">
        <f t="shared" si="14"/>
        <v>0</v>
      </c>
      <c r="F220" s="20">
        <f t="shared" si="13"/>
        <v>0</v>
      </c>
      <c r="G220" s="21">
        <f t="shared" si="15"/>
        <v>0</v>
      </c>
    </row>
    <row r="221" spans="2:7" ht="20.25">
      <c r="B221" s="19">
        <v>209</v>
      </c>
      <c r="C221" s="19">
        <v>30</v>
      </c>
      <c r="D221" s="20">
        <f t="shared" si="16"/>
        <v>0</v>
      </c>
      <c r="E221" s="20">
        <f t="shared" si="14"/>
        <v>0</v>
      </c>
      <c r="F221" s="20">
        <f t="shared" si="13"/>
        <v>0</v>
      </c>
      <c r="G221" s="21">
        <f t="shared" si="15"/>
        <v>0</v>
      </c>
    </row>
    <row r="222" spans="2:7" ht="20.25">
      <c r="B222" s="19">
        <v>210</v>
      </c>
      <c r="C222" s="19">
        <v>30</v>
      </c>
      <c r="D222" s="20">
        <f t="shared" si="16"/>
        <v>0</v>
      </c>
      <c r="E222" s="20">
        <f t="shared" si="14"/>
        <v>0</v>
      </c>
      <c r="F222" s="20">
        <f t="shared" si="13"/>
        <v>0</v>
      </c>
      <c r="G222" s="21">
        <f t="shared" si="15"/>
        <v>0</v>
      </c>
    </row>
    <row r="223" spans="2:7" ht="20.25">
      <c r="B223" s="19">
        <v>211</v>
      </c>
      <c r="C223" s="19">
        <v>30</v>
      </c>
      <c r="D223" s="20">
        <f t="shared" si="16"/>
        <v>0</v>
      </c>
      <c r="E223" s="20">
        <f t="shared" si="14"/>
        <v>0</v>
      </c>
      <c r="F223" s="20">
        <f t="shared" si="13"/>
        <v>0</v>
      </c>
      <c r="G223" s="21">
        <f t="shared" si="15"/>
        <v>0</v>
      </c>
    </row>
    <row r="224" spans="2:7" ht="20.25">
      <c r="B224" s="19">
        <v>212</v>
      </c>
      <c r="C224" s="19">
        <v>30</v>
      </c>
      <c r="D224" s="20">
        <f t="shared" si="16"/>
        <v>0</v>
      </c>
      <c r="E224" s="20">
        <f t="shared" si="14"/>
        <v>0</v>
      </c>
      <c r="F224" s="20">
        <f t="shared" si="13"/>
        <v>0</v>
      </c>
      <c r="G224" s="21">
        <f t="shared" si="15"/>
        <v>0</v>
      </c>
    </row>
    <row r="225" spans="2:7" ht="20.25">
      <c r="B225" s="19">
        <v>213</v>
      </c>
      <c r="C225" s="19">
        <v>30</v>
      </c>
      <c r="D225" s="20">
        <f t="shared" si="16"/>
        <v>0</v>
      </c>
      <c r="E225" s="20">
        <f t="shared" si="14"/>
        <v>0</v>
      </c>
      <c r="F225" s="20">
        <f t="shared" si="13"/>
        <v>0</v>
      </c>
      <c r="G225" s="21">
        <f t="shared" si="15"/>
        <v>0</v>
      </c>
    </row>
    <row r="226" spans="2:7" ht="20.25">
      <c r="B226" s="19">
        <v>214</v>
      </c>
      <c r="C226" s="19">
        <v>30</v>
      </c>
      <c r="D226" s="20">
        <f t="shared" si="16"/>
        <v>0</v>
      </c>
      <c r="E226" s="20">
        <f t="shared" si="14"/>
        <v>0</v>
      </c>
      <c r="F226" s="20">
        <f t="shared" si="13"/>
        <v>0</v>
      </c>
      <c r="G226" s="21">
        <f t="shared" si="15"/>
        <v>0</v>
      </c>
    </row>
    <row r="227" spans="2:7" ht="20.25">
      <c r="B227" s="19">
        <v>215</v>
      </c>
      <c r="C227" s="19">
        <v>30</v>
      </c>
      <c r="D227" s="20">
        <f t="shared" si="16"/>
        <v>0</v>
      </c>
      <c r="E227" s="20">
        <f t="shared" si="14"/>
        <v>0</v>
      </c>
      <c r="F227" s="20">
        <f t="shared" si="13"/>
        <v>0</v>
      </c>
      <c r="G227" s="21">
        <f t="shared" si="15"/>
        <v>0</v>
      </c>
    </row>
    <row r="228" spans="2:7" ht="20.25">
      <c r="B228" s="19">
        <v>216</v>
      </c>
      <c r="C228" s="19">
        <v>30</v>
      </c>
      <c r="D228" s="20">
        <f t="shared" si="16"/>
        <v>0</v>
      </c>
      <c r="E228" s="20">
        <f t="shared" si="14"/>
        <v>0</v>
      </c>
      <c r="F228" s="20">
        <f t="shared" si="13"/>
        <v>0</v>
      </c>
      <c r="G228" s="21">
        <f t="shared" si="15"/>
        <v>0</v>
      </c>
    </row>
    <row r="229" spans="2:7" ht="20.25">
      <c r="B229" s="19">
        <v>217</v>
      </c>
      <c r="C229" s="19">
        <v>30</v>
      </c>
      <c r="D229" s="20">
        <f t="shared" si="16"/>
        <v>0</v>
      </c>
      <c r="E229" s="20">
        <f t="shared" si="14"/>
        <v>0</v>
      </c>
      <c r="F229" s="20">
        <f t="shared" si="13"/>
        <v>0</v>
      </c>
      <c r="G229" s="21">
        <f t="shared" si="15"/>
        <v>0</v>
      </c>
    </row>
    <row r="230" spans="2:7" ht="20.25">
      <c r="B230" s="19">
        <v>218</v>
      </c>
      <c r="C230" s="19">
        <v>30</v>
      </c>
      <c r="D230" s="20">
        <f t="shared" si="16"/>
        <v>0</v>
      </c>
      <c r="E230" s="20">
        <f t="shared" si="14"/>
        <v>0</v>
      </c>
      <c r="F230" s="20">
        <f t="shared" si="13"/>
        <v>0</v>
      </c>
      <c r="G230" s="21">
        <f t="shared" si="15"/>
        <v>0</v>
      </c>
    </row>
    <row r="231" spans="2:7" ht="20.25">
      <c r="B231" s="19">
        <v>219</v>
      </c>
      <c r="C231" s="19">
        <v>30</v>
      </c>
      <c r="D231" s="20">
        <f t="shared" si="16"/>
        <v>0</v>
      </c>
      <c r="E231" s="20">
        <f t="shared" si="14"/>
        <v>0</v>
      </c>
      <c r="F231" s="20">
        <f t="shared" si="13"/>
        <v>0</v>
      </c>
      <c r="G231" s="21">
        <f t="shared" si="15"/>
        <v>0</v>
      </c>
    </row>
    <row r="232" spans="2:7" ht="20.25">
      <c r="B232" s="19">
        <v>220</v>
      </c>
      <c r="C232" s="19">
        <v>30</v>
      </c>
      <c r="D232" s="20">
        <f t="shared" si="16"/>
        <v>0</v>
      </c>
      <c r="E232" s="20">
        <f t="shared" si="14"/>
        <v>0</v>
      </c>
      <c r="F232" s="20">
        <f t="shared" si="13"/>
        <v>0</v>
      </c>
      <c r="G232" s="21">
        <f t="shared" si="15"/>
        <v>0</v>
      </c>
    </row>
    <row r="233" spans="2:7" ht="20.25">
      <c r="B233" s="19">
        <v>221</v>
      </c>
      <c r="C233" s="19">
        <v>30</v>
      </c>
      <c r="D233" s="20">
        <f t="shared" si="16"/>
        <v>0</v>
      </c>
      <c r="E233" s="20">
        <f t="shared" si="14"/>
        <v>0</v>
      </c>
      <c r="F233" s="20">
        <f t="shared" si="13"/>
        <v>0</v>
      </c>
      <c r="G233" s="21">
        <f t="shared" si="15"/>
        <v>0</v>
      </c>
    </row>
    <row r="234" spans="2:7" ht="20.25">
      <c r="B234" s="19">
        <v>222</v>
      </c>
      <c r="C234" s="19">
        <v>30</v>
      </c>
      <c r="D234" s="20">
        <f t="shared" si="16"/>
        <v>0</v>
      </c>
      <c r="E234" s="20">
        <f t="shared" si="14"/>
        <v>0</v>
      </c>
      <c r="F234" s="20">
        <f t="shared" si="13"/>
        <v>0</v>
      </c>
      <c r="G234" s="21">
        <f t="shared" si="15"/>
        <v>0</v>
      </c>
    </row>
  </sheetData>
  <sheetProtection sheet="1" objects="1" scenarios="1"/>
  <mergeCells count="1">
    <mergeCell ref="F3:G3"/>
  </mergeCells>
  <conditionalFormatting sqref="B12:G234">
    <cfRule type="cellIs" priority="1" dxfId="24" operator="lessThan" stopIfTrue="1">
      <formula>0</formula>
    </cfRule>
  </conditionalFormatting>
  <hyperlinks>
    <hyperlink ref="F3:G3" location="MENU!A1" display="กลับเมนูหลัก"/>
  </hyperlinks>
  <printOptions/>
  <pageMargins left="0.6" right="0.4330708661417323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5.8515625" style="23" bestFit="1" customWidth="1"/>
    <col min="2" max="2" width="12.8515625" style="23" customWidth="1"/>
    <col min="3" max="3" width="9.140625" style="23" bestFit="1" customWidth="1"/>
    <col min="4" max="4" width="13.7109375" style="23" customWidth="1"/>
    <col min="5" max="5" width="11.7109375" style="23" bestFit="1" customWidth="1"/>
    <col min="6" max="6" width="13.7109375" style="23" bestFit="1" customWidth="1"/>
    <col min="7" max="7" width="11.7109375" style="23" bestFit="1" customWidth="1"/>
    <col min="8" max="8" width="9.57421875" style="23" customWidth="1"/>
    <col min="9" max="9" width="11.140625" style="23" customWidth="1"/>
    <col min="10" max="16384" width="9.00390625" style="23" customWidth="1"/>
  </cols>
  <sheetData>
    <row r="1" spans="1:7" ht="26.25" customHeight="1">
      <c r="A1" s="98" t="str">
        <f>MENU!B6</f>
        <v>สามัญเพื่อสวัสดิการ (แบบสหกรณ์ฯ)</v>
      </c>
      <c r="B1" s="98"/>
      <c r="C1" s="98"/>
      <c r="D1" s="98"/>
      <c r="E1" s="98"/>
      <c r="F1" s="98"/>
      <c r="G1" s="98"/>
    </row>
    <row r="2" spans="1:9" ht="21.75" customHeight="1">
      <c r="A2" s="23" t="str">
        <f>"เงินกู้สามัญ ปัจจุบัน อยู่ที่ "&amp;IF(E4=1,MENU!D6,MENU!E6)&amp;" งวด ผ่อนชำระ อัตราดอกเบี้ยร้อยละ "&amp;E11&amp;" ต่อปี เงินเดือนคงเหลือร้อยละ "&amp;MENU!J6</f>
        <v>เงินกู้สามัญ ปัจจุบัน อยู่ที่ 36 งวด ผ่อนชำระ อัตราดอกเบี้ยร้อยละ 5.25 ต่อปี เงินเดือนคงเหลือร้อยละ 10</v>
      </c>
      <c r="H2" s="100" t="s">
        <v>33</v>
      </c>
      <c r="I2" s="100"/>
    </row>
    <row r="3" ht="21.75" customHeight="1" thickBot="1">
      <c r="A3" s="23" t="str">
        <f>"กู้แบบสหกรณ์รีกู้ใหม่ได้เมื่อ "&amp;MENU!K6</f>
        <v>กู้แบบสหกรณ์รีกู้ใหม่ได้เมื่อ ชำระหนี้หมด</v>
      </c>
    </row>
    <row r="4" spans="4:10" ht="24" customHeight="1" thickBot="1">
      <c r="D4" s="2" t="s">
        <v>58</v>
      </c>
      <c r="E4" s="50">
        <v>1</v>
      </c>
      <c r="F4" s="99" t="str">
        <f>IF(E4=1,"กลุ่ม 1 ลูกจ้างประจำ, ข้าราชการ",IF(E4=2,"กลุ่ม 2 พนง.ราชการ, พกส.วิชาชีพ",IF(E4=3,"กลุ่ม 3 พกส. สนับสนุน/บริการ",IF(E4=4,"กลุ่ม 4 ลูกจ้างชั่วคราว","โปรดระบุจำนวนในช่วง 1-4"))))</f>
        <v>กลุ่ม 1 ลูกจ้างประจำ, ข้าราชการ</v>
      </c>
      <c r="G4" s="99"/>
      <c r="H4" s="99"/>
      <c r="I4" s="99"/>
      <c r="J4" s="99"/>
    </row>
    <row r="5" spans="1:12" ht="21.75" thickBot="1">
      <c r="A5" s="2" t="s">
        <v>0</v>
      </c>
      <c r="B5" s="3"/>
      <c r="C5" s="2" t="s">
        <v>1</v>
      </c>
      <c r="D5" s="2" t="s">
        <v>2</v>
      </c>
      <c r="E5" s="4">
        <f>E8</f>
        <v>200000</v>
      </c>
      <c r="F5" s="2" t="s">
        <v>3</v>
      </c>
      <c r="G5" s="4"/>
      <c r="H5" s="99"/>
      <c r="I5" s="99"/>
      <c r="J5" s="99"/>
      <c r="K5" s="99"/>
      <c r="L5" s="99"/>
    </row>
    <row r="6" spans="1:12" ht="22.5" thickBot="1">
      <c r="A6" s="2" t="s">
        <v>4</v>
      </c>
      <c r="B6" s="3"/>
      <c r="C6" s="2" t="s">
        <v>1</v>
      </c>
      <c r="D6" s="2" t="s">
        <v>4</v>
      </c>
      <c r="E6" s="5">
        <f>CEILING(($E$5/$E$10),100)</f>
        <v>5600</v>
      </c>
      <c r="F6" s="2" t="s">
        <v>5</v>
      </c>
      <c r="G6" s="6">
        <f>E5-G5</f>
        <v>200000</v>
      </c>
      <c r="H6" s="99"/>
      <c r="I6" s="99"/>
      <c r="J6" s="99"/>
      <c r="K6" s="99"/>
      <c r="L6" s="99"/>
    </row>
    <row r="7" spans="1:6" ht="21.75" thickBot="1">
      <c r="A7" s="2" t="s">
        <v>6</v>
      </c>
      <c r="B7" s="3"/>
      <c r="C7" s="2" t="s">
        <v>7</v>
      </c>
      <c r="D7" s="2" t="s">
        <v>8</v>
      </c>
      <c r="E7" s="7">
        <f>E6</f>
        <v>5600</v>
      </c>
      <c r="F7" s="2" t="s">
        <v>1</v>
      </c>
    </row>
    <row r="8" spans="1:7" ht="21.75" thickBot="1">
      <c r="A8" s="2" t="s">
        <v>9</v>
      </c>
      <c r="B8" s="8">
        <f>SUM(B6*B7)</f>
        <v>0</v>
      </c>
      <c r="C8" s="2" t="s">
        <v>1</v>
      </c>
      <c r="D8" s="65" t="s">
        <v>66</v>
      </c>
      <c r="E8" s="66">
        <f>IF(E4=1,MENU!F6,IF(E4=2,MENU!G6,IF(E4=3,MENU!H6,IF(E4=4,MENU!I6,0))))</f>
        <v>200000</v>
      </c>
      <c r="F8" s="23" t="s">
        <v>1</v>
      </c>
      <c r="G8" s="56">
        <f>IF(E8&lt;E5,F4&amp;" กู้ได้ไม่เกิน "&amp;E8&amp;" บาท โปรดระบะจำนวน ขอกู้...... ใหม่","")</f>
      </c>
    </row>
    <row r="9" spans="1:7" ht="21.75" thickBot="1">
      <c r="A9" s="2" t="s">
        <v>10</v>
      </c>
      <c r="B9" s="8">
        <f>(E10*B6)+B5</f>
        <v>0</v>
      </c>
      <c r="D9" s="9" t="s">
        <v>11</v>
      </c>
      <c r="E9" s="10">
        <f>J10</f>
        <v>3</v>
      </c>
      <c r="F9" s="9" t="s">
        <v>12</v>
      </c>
      <c r="G9" s="56">
        <f>IF(E10&gt;H10,"จำนวนงวดสูงสุดต้องไม่เกิน "&amp;H10&amp;" งวด หรือคิดเป็น "&amp;J10&amp;" ปี โปรดระบุจำนวน ผ่อนชำระ......ปี ใหม่","")</f>
      </c>
    </row>
    <row r="10" spans="1:11" ht="21.75" thickBot="1">
      <c r="A10" s="2"/>
      <c r="B10" s="11"/>
      <c r="D10" s="9" t="s">
        <v>13</v>
      </c>
      <c r="E10" s="12">
        <f>E9*12</f>
        <v>36</v>
      </c>
      <c r="F10" s="13" t="s">
        <v>7</v>
      </c>
      <c r="G10" s="11" t="s">
        <v>60</v>
      </c>
      <c r="H10" s="57">
        <f>IF(E4=1,MENU!D6,MENU!E6)</f>
        <v>36</v>
      </c>
      <c r="I10" s="13" t="s">
        <v>61</v>
      </c>
      <c r="J10" s="11">
        <f>H10/12</f>
        <v>3</v>
      </c>
      <c r="K10" s="11" t="s">
        <v>12</v>
      </c>
    </row>
    <row r="11" spans="1:6" ht="21.75" thickBot="1">
      <c r="A11" s="2"/>
      <c r="B11" s="11"/>
      <c r="D11" s="9" t="s">
        <v>21</v>
      </c>
      <c r="E11" s="14">
        <f>MENU!C6</f>
        <v>5.25</v>
      </c>
      <c r="F11" s="13" t="s">
        <v>14</v>
      </c>
    </row>
    <row r="12" spans="2:7" ht="21">
      <c r="B12" s="67" t="s">
        <v>67</v>
      </c>
      <c r="C12" s="68"/>
      <c r="D12" s="68"/>
      <c r="E12" s="68"/>
      <c r="F12" s="68"/>
      <c r="G12" s="68"/>
    </row>
    <row r="13" spans="2:7" ht="21">
      <c r="B13" s="16" t="s">
        <v>15</v>
      </c>
      <c r="C13" s="17" t="s">
        <v>16</v>
      </c>
      <c r="D13" s="16" t="s">
        <v>17</v>
      </c>
      <c r="E13" s="16" t="s">
        <v>18</v>
      </c>
      <c r="F13" s="16" t="s">
        <v>19</v>
      </c>
      <c r="G13" s="18" t="s">
        <v>20</v>
      </c>
    </row>
    <row r="14" spans="2:7" ht="20.25">
      <c r="B14" s="19">
        <v>1</v>
      </c>
      <c r="C14" s="19">
        <v>30</v>
      </c>
      <c r="D14" s="20">
        <f>$E$6</f>
        <v>5600</v>
      </c>
      <c r="E14" s="20">
        <f>E5*$E$11/100*C14/365</f>
        <v>863.013698630137</v>
      </c>
      <c r="F14" s="20">
        <f>SUM(E5-D14)</f>
        <v>194400</v>
      </c>
      <c r="G14" s="21">
        <f>D14+E14</f>
        <v>6463.013698630137</v>
      </c>
    </row>
    <row r="15" spans="2:7" ht="20.25">
      <c r="B15" s="19">
        <v>2</v>
      </c>
      <c r="C15" s="19">
        <v>30</v>
      </c>
      <c r="D15" s="20">
        <f aca="true" t="shared" si="0" ref="D15:D78">$E$6</f>
        <v>5600</v>
      </c>
      <c r="E15" s="32">
        <f>F14*$E$11/100*C15/365</f>
        <v>838.8493150684932</v>
      </c>
      <c r="F15" s="20">
        <f aca="true" t="shared" si="1" ref="F15:F78">SUM(F14-D15)</f>
        <v>188800</v>
      </c>
      <c r="G15" s="21">
        <f aca="true" t="shared" si="2" ref="G15:G78">D15+E15</f>
        <v>6438.8493150684935</v>
      </c>
    </row>
    <row r="16" spans="2:7" ht="20.25">
      <c r="B16" s="19">
        <v>3</v>
      </c>
      <c r="C16" s="19">
        <v>30</v>
      </c>
      <c r="D16" s="20">
        <f t="shared" si="0"/>
        <v>5600</v>
      </c>
      <c r="E16" s="32">
        <f aca="true" t="shared" si="3" ref="E16:E79">F15*$E$11/100*C16/365</f>
        <v>814.6849315068494</v>
      </c>
      <c r="F16" s="20">
        <f t="shared" si="1"/>
        <v>183200</v>
      </c>
      <c r="G16" s="21">
        <f t="shared" si="2"/>
        <v>6414.684931506849</v>
      </c>
    </row>
    <row r="17" spans="2:7" ht="20.25">
      <c r="B17" s="19">
        <v>4</v>
      </c>
      <c r="C17" s="19">
        <v>30</v>
      </c>
      <c r="D17" s="20">
        <f t="shared" si="0"/>
        <v>5600</v>
      </c>
      <c r="E17" s="32">
        <f t="shared" si="3"/>
        <v>790.5205479452055</v>
      </c>
      <c r="F17" s="20">
        <f t="shared" si="1"/>
        <v>177600</v>
      </c>
      <c r="G17" s="21">
        <f t="shared" si="2"/>
        <v>6390.520547945205</v>
      </c>
    </row>
    <row r="18" spans="2:7" ht="20.25">
      <c r="B18" s="19">
        <v>5</v>
      </c>
      <c r="C18" s="19">
        <v>30</v>
      </c>
      <c r="D18" s="20">
        <f t="shared" si="0"/>
        <v>5600</v>
      </c>
      <c r="E18" s="32">
        <f t="shared" si="3"/>
        <v>766.3561643835617</v>
      </c>
      <c r="F18" s="20">
        <f t="shared" si="1"/>
        <v>172000</v>
      </c>
      <c r="G18" s="21">
        <f t="shared" si="2"/>
        <v>6366.356164383562</v>
      </c>
    </row>
    <row r="19" spans="2:7" ht="20.25">
      <c r="B19" s="19">
        <v>6</v>
      </c>
      <c r="C19" s="19">
        <v>30</v>
      </c>
      <c r="D19" s="20">
        <f t="shared" si="0"/>
        <v>5600</v>
      </c>
      <c r="E19" s="32">
        <f t="shared" si="3"/>
        <v>742.1917808219179</v>
      </c>
      <c r="F19" s="20">
        <f t="shared" si="1"/>
        <v>166400</v>
      </c>
      <c r="G19" s="21">
        <f t="shared" si="2"/>
        <v>6342.191780821918</v>
      </c>
    </row>
    <row r="20" spans="2:7" ht="20.25">
      <c r="B20" s="19">
        <v>7</v>
      </c>
      <c r="C20" s="19">
        <v>30</v>
      </c>
      <c r="D20" s="20">
        <f t="shared" si="0"/>
        <v>5600</v>
      </c>
      <c r="E20" s="32">
        <f t="shared" si="3"/>
        <v>718.027397260274</v>
      </c>
      <c r="F20" s="20">
        <f t="shared" si="1"/>
        <v>160800</v>
      </c>
      <c r="G20" s="21">
        <f t="shared" si="2"/>
        <v>6318.027397260274</v>
      </c>
    </row>
    <row r="21" spans="2:7" ht="20.25">
      <c r="B21" s="19">
        <v>8</v>
      </c>
      <c r="C21" s="19">
        <v>30</v>
      </c>
      <c r="D21" s="20">
        <f t="shared" si="0"/>
        <v>5600</v>
      </c>
      <c r="E21" s="32">
        <f t="shared" si="3"/>
        <v>693.8630136986301</v>
      </c>
      <c r="F21" s="20">
        <f t="shared" si="1"/>
        <v>155200</v>
      </c>
      <c r="G21" s="21">
        <f t="shared" si="2"/>
        <v>6293.86301369863</v>
      </c>
    </row>
    <row r="22" spans="2:7" ht="20.25">
      <c r="B22" s="19">
        <v>9</v>
      </c>
      <c r="C22" s="19">
        <v>30</v>
      </c>
      <c r="D22" s="20">
        <f t="shared" si="0"/>
        <v>5600</v>
      </c>
      <c r="E22" s="32">
        <f t="shared" si="3"/>
        <v>669.6986301369863</v>
      </c>
      <c r="F22" s="20">
        <f t="shared" si="1"/>
        <v>149600</v>
      </c>
      <c r="G22" s="21">
        <f t="shared" si="2"/>
        <v>6269.698630136986</v>
      </c>
    </row>
    <row r="23" spans="2:7" ht="20.25">
      <c r="B23" s="19">
        <v>10</v>
      </c>
      <c r="C23" s="19">
        <v>30</v>
      </c>
      <c r="D23" s="20">
        <f t="shared" si="0"/>
        <v>5600</v>
      </c>
      <c r="E23" s="32">
        <f t="shared" si="3"/>
        <v>645.5342465753424</v>
      </c>
      <c r="F23" s="20">
        <f t="shared" si="1"/>
        <v>144000</v>
      </c>
      <c r="G23" s="21">
        <f t="shared" si="2"/>
        <v>6245.534246575342</v>
      </c>
    </row>
    <row r="24" spans="2:7" ht="20.25">
      <c r="B24" s="19">
        <v>11</v>
      </c>
      <c r="C24" s="19">
        <v>30</v>
      </c>
      <c r="D24" s="20">
        <f t="shared" si="0"/>
        <v>5600</v>
      </c>
      <c r="E24" s="32">
        <f t="shared" si="3"/>
        <v>621.3698630136986</v>
      </c>
      <c r="F24" s="20">
        <f t="shared" si="1"/>
        <v>138400</v>
      </c>
      <c r="G24" s="21">
        <f t="shared" si="2"/>
        <v>6221.369863013699</v>
      </c>
    </row>
    <row r="25" spans="2:7" ht="20.25">
      <c r="B25" s="19">
        <v>12</v>
      </c>
      <c r="C25" s="19">
        <v>30</v>
      </c>
      <c r="D25" s="20">
        <f t="shared" si="0"/>
        <v>5600</v>
      </c>
      <c r="E25" s="32">
        <f t="shared" si="3"/>
        <v>597.2054794520548</v>
      </c>
      <c r="F25" s="20">
        <f t="shared" si="1"/>
        <v>132800</v>
      </c>
      <c r="G25" s="21">
        <f t="shared" si="2"/>
        <v>6197.2054794520545</v>
      </c>
    </row>
    <row r="26" spans="2:7" ht="20.25">
      <c r="B26" s="19">
        <v>13</v>
      </c>
      <c r="C26" s="19">
        <v>30</v>
      </c>
      <c r="D26" s="20">
        <f t="shared" si="0"/>
        <v>5600</v>
      </c>
      <c r="E26" s="32">
        <f t="shared" si="3"/>
        <v>573.0410958904109</v>
      </c>
      <c r="F26" s="20">
        <f t="shared" si="1"/>
        <v>127200</v>
      </c>
      <c r="G26" s="21">
        <f t="shared" si="2"/>
        <v>6173.041095890411</v>
      </c>
    </row>
    <row r="27" spans="2:7" ht="20.25">
      <c r="B27" s="19">
        <v>14</v>
      </c>
      <c r="C27" s="19">
        <v>30</v>
      </c>
      <c r="D27" s="20">
        <f t="shared" si="0"/>
        <v>5600</v>
      </c>
      <c r="E27" s="32">
        <f t="shared" si="3"/>
        <v>548.8767123287671</v>
      </c>
      <c r="F27" s="20">
        <f t="shared" si="1"/>
        <v>121600</v>
      </c>
      <c r="G27" s="21">
        <f t="shared" si="2"/>
        <v>6148.876712328767</v>
      </c>
    </row>
    <row r="28" spans="2:7" ht="20.25">
      <c r="B28" s="19">
        <v>15</v>
      </c>
      <c r="C28" s="19">
        <v>30</v>
      </c>
      <c r="D28" s="20">
        <f t="shared" si="0"/>
        <v>5600</v>
      </c>
      <c r="E28" s="32">
        <f t="shared" si="3"/>
        <v>524.7123287671233</v>
      </c>
      <c r="F28" s="20">
        <f t="shared" si="1"/>
        <v>116000</v>
      </c>
      <c r="G28" s="21">
        <f t="shared" si="2"/>
        <v>6124.712328767123</v>
      </c>
    </row>
    <row r="29" spans="2:7" ht="20.25">
      <c r="B29" s="19">
        <v>16</v>
      </c>
      <c r="C29" s="19">
        <v>30</v>
      </c>
      <c r="D29" s="20">
        <f t="shared" si="0"/>
        <v>5600</v>
      </c>
      <c r="E29" s="32">
        <f t="shared" si="3"/>
        <v>500.54794520547944</v>
      </c>
      <c r="F29" s="20">
        <f t="shared" si="1"/>
        <v>110400</v>
      </c>
      <c r="G29" s="21">
        <f t="shared" si="2"/>
        <v>6100.54794520548</v>
      </c>
    </row>
    <row r="30" spans="2:7" ht="20.25">
      <c r="B30" s="19">
        <v>17</v>
      </c>
      <c r="C30" s="19">
        <v>30</v>
      </c>
      <c r="D30" s="20">
        <f t="shared" si="0"/>
        <v>5600</v>
      </c>
      <c r="E30" s="32">
        <f t="shared" si="3"/>
        <v>476.3835616438356</v>
      </c>
      <c r="F30" s="20">
        <f t="shared" si="1"/>
        <v>104800</v>
      </c>
      <c r="G30" s="21">
        <f t="shared" si="2"/>
        <v>6076.3835616438355</v>
      </c>
    </row>
    <row r="31" spans="2:7" ht="20.25">
      <c r="B31" s="19">
        <v>18</v>
      </c>
      <c r="C31" s="19">
        <v>30</v>
      </c>
      <c r="D31" s="20">
        <f t="shared" si="0"/>
        <v>5600</v>
      </c>
      <c r="E31" s="32">
        <f t="shared" si="3"/>
        <v>452.2191780821918</v>
      </c>
      <c r="F31" s="20">
        <f t="shared" si="1"/>
        <v>99200</v>
      </c>
      <c r="G31" s="21">
        <f t="shared" si="2"/>
        <v>6052.219178082192</v>
      </c>
    </row>
    <row r="32" spans="2:7" ht="20.25">
      <c r="B32" s="19">
        <v>19</v>
      </c>
      <c r="C32" s="19">
        <v>30</v>
      </c>
      <c r="D32" s="20">
        <f t="shared" si="0"/>
        <v>5600</v>
      </c>
      <c r="E32" s="32">
        <f t="shared" si="3"/>
        <v>428.05479452054794</v>
      </c>
      <c r="F32" s="20">
        <f t="shared" si="1"/>
        <v>93600</v>
      </c>
      <c r="G32" s="21">
        <f t="shared" si="2"/>
        <v>6028.054794520548</v>
      </c>
    </row>
    <row r="33" spans="2:7" ht="20.25">
      <c r="B33" s="19">
        <v>20</v>
      </c>
      <c r="C33" s="19">
        <v>30</v>
      </c>
      <c r="D33" s="20">
        <f t="shared" si="0"/>
        <v>5600</v>
      </c>
      <c r="E33" s="32">
        <f t="shared" si="3"/>
        <v>403.8904109589041</v>
      </c>
      <c r="F33" s="20">
        <f t="shared" si="1"/>
        <v>88000</v>
      </c>
      <c r="G33" s="21">
        <f t="shared" si="2"/>
        <v>6003.890410958904</v>
      </c>
    </row>
    <row r="34" spans="2:7" ht="20.25">
      <c r="B34" s="19">
        <v>21</v>
      </c>
      <c r="C34" s="19">
        <v>30</v>
      </c>
      <c r="D34" s="20">
        <f t="shared" si="0"/>
        <v>5600</v>
      </c>
      <c r="E34" s="32">
        <f t="shared" si="3"/>
        <v>379.7260273972603</v>
      </c>
      <c r="F34" s="20">
        <f t="shared" si="1"/>
        <v>82400</v>
      </c>
      <c r="G34" s="21">
        <f t="shared" si="2"/>
        <v>5979.726027397261</v>
      </c>
    </row>
    <row r="35" spans="2:7" ht="20.25">
      <c r="B35" s="19">
        <v>22</v>
      </c>
      <c r="C35" s="19">
        <v>30</v>
      </c>
      <c r="D35" s="20">
        <f t="shared" si="0"/>
        <v>5600</v>
      </c>
      <c r="E35" s="32">
        <f t="shared" si="3"/>
        <v>355.56164383561645</v>
      </c>
      <c r="F35" s="20">
        <f t="shared" si="1"/>
        <v>76800</v>
      </c>
      <c r="G35" s="21">
        <f t="shared" si="2"/>
        <v>5955.561643835616</v>
      </c>
    </row>
    <row r="36" spans="2:7" ht="20.25">
      <c r="B36" s="19">
        <v>23</v>
      </c>
      <c r="C36" s="19">
        <v>30</v>
      </c>
      <c r="D36" s="20">
        <f t="shared" si="0"/>
        <v>5600</v>
      </c>
      <c r="E36" s="32">
        <f t="shared" si="3"/>
        <v>331.3972602739726</v>
      </c>
      <c r="F36" s="20">
        <f t="shared" si="1"/>
        <v>71200</v>
      </c>
      <c r="G36" s="21">
        <f t="shared" si="2"/>
        <v>5931.397260273972</v>
      </c>
    </row>
    <row r="37" spans="2:7" ht="20.25">
      <c r="B37" s="19">
        <v>24</v>
      </c>
      <c r="C37" s="19">
        <v>30</v>
      </c>
      <c r="D37" s="20">
        <f t="shared" si="0"/>
        <v>5600</v>
      </c>
      <c r="E37" s="32">
        <f t="shared" si="3"/>
        <v>307.2328767123288</v>
      </c>
      <c r="F37" s="20">
        <f t="shared" si="1"/>
        <v>65600</v>
      </c>
      <c r="G37" s="21">
        <f t="shared" si="2"/>
        <v>5907.232876712329</v>
      </c>
    </row>
    <row r="38" spans="2:7" ht="20.25">
      <c r="B38" s="19">
        <v>25</v>
      </c>
      <c r="C38" s="19">
        <v>30</v>
      </c>
      <c r="D38" s="20">
        <f t="shared" si="0"/>
        <v>5600</v>
      </c>
      <c r="E38" s="32">
        <f t="shared" si="3"/>
        <v>283.06849315068496</v>
      </c>
      <c r="F38" s="20">
        <f t="shared" si="1"/>
        <v>60000</v>
      </c>
      <c r="G38" s="21">
        <f t="shared" si="2"/>
        <v>5883.068493150685</v>
      </c>
    </row>
    <row r="39" spans="2:7" ht="20.25">
      <c r="B39" s="19">
        <v>26</v>
      </c>
      <c r="C39" s="19">
        <v>30</v>
      </c>
      <c r="D39" s="20">
        <f t="shared" si="0"/>
        <v>5600</v>
      </c>
      <c r="E39" s="32">
        <f t="shared" si="3"/>
        <v>258.90410958904107</v>
      </c>
      <c r="F39" s="20">
        <f t="shared" si="1"/>
        <v>54400</v>
      </c>
      <c r="G39" s="21">
        <f t="shared" si="2"/>
        <v>5858.904109589041</v>
      </c>
    </row>
    <row r="40" spans="2:7" ht="20.25">
      <c r="B40" s="19">
        <v>27</v>
      </c>
      <c r="C40" s="19">
        <v>30</v>
      </c>
      <c r="D40" s="20">
        <f t="shared" si="0"/>
        <v>5600</v>
      </c>
      <c r="E40" s="32">
        <f t="shared" si="3"/>
        <v>234.73972602739727</v>
      </c>
      <c r="F40" s="20">
        <f t="shared" si="1"/>
        <v>48800</v>
      </c>
      <c r="G40" s="21">
        <f t="shared" si="2"/>
        <v>5834.739726027397</v>
      </c>
    </row>
    <row r="41" spans="2:7" ht="20.25">
      <c r="B41" s="19">
        <v>28</v>
      </c>
      <c r="C41" s="19">
        <v>30</v>
      </c>
      <c r="D41" s="20">
        <f t="shared" si="0"/>
        <v>5600</v>
      </c>
      <c r="E41" s="32">
        <f t="shared" si="3"/>
        <v>210.57534246575344</v>
      </c>
      <c r="F41" s="20">
        <f t="shared" si="1"/>
        <v>43200</v>
      </c>
      <c r="G41" s="21">
        <f t="shared" si="2"/>
        <v>5810.575342465753</v>
      </c>
    </row>
    <row r="42" spans="2:7" ht="20.25">
      <c r="B42" s="19">
        <v>29</v>
      </c>
      <c r="C42" s="19">
        <v>30</v>
      </c>
      <c r="D42" s="20">
        <f t="shared" si="0"/>
        <v>5600</v>
      </c>
      <c r="E42" s="32">
        <f t="shared" si="3"/>
        <v>186.41095890410958</v>
      </c>
      <c r="F42" s="20">
        <f t="shared" si="1"/>
        <v>37600</v>
      </c>
      <c r="G42" s="21">
        <f t="shared" si="2"/>
        <v>5786.41095890411</v>
      </c>
    </row>
    <row r="43" spans="2:7" ht="20.25">
      <c r="B43" s="19">
        <v>30</v>
      </c>
      <c r="C43" s="19">
        <v>30</v>
      </c>
      <c r="D43" s="20">
        <f t="shared" si="0"/>
        <v>5600</v>
      </c>
      <c r="E43" s="32">
        <f t="shared" si="3"/>
        <v>162.24657534246575</v>
      </c>
      <c r="F43" s="20">
        <f t="shared" si="1"/>
        <v>32000</v>
      </c>
      <c r="G43" s="21">
        <f t="shared" si="2"/>
        <v>5762.246575342466</v>
      </c>
    </row>
    <row r="44" spans="2:7" ht="20.25">
      <c r="B44" s="19">
        <v>31</v>
      </c>
      <c r="C44" s="19">
        <v>30</v>
      </c>
      <c r="D44" s="20">
        <f t="shared" si="0"/>
        <v>5600</v>
      </c>
      <c r="E44" s="32">
        <f t="shared" si="3"/>
        <v>138.08219178082192</v>
      </c>
      <c r="F44" s="20">
        <f t="shared" si="1"/>
        <v>26400</v>
      </c>
      <c r="G44" s="21">
        <f t="shared" si="2"/>
        <v>5738.082191780822</v>
      </c>
    </row>
    <row r="45" spans="2:7" ht="20.25">
      <c r="B45" s="19">
        <v>32</v>
      </c>
      <c r="C45" s="19">
        <v>30</v>
      </c>
      <c r="D45" s="20">
        <f t="shared" si="0"/>
        <v>5600</v>
      </c>
      <c r="E45" s="32">
        <f t="shared" si="3"/>
        <v>113.91780821917808</v>
      </c>
      <c r="F45" s="20">
        <f t="shared" si="1"/>
        <v>20800</v>
      </c>
      <c r="G45" s="21">
        <f t="shared" si="2"/>
        <v>5713.917808219178</v>
      </c>
    </row>
    <row r="46" spans="2:7" ht="20.25">
      <c r="B46" s="19">
        <v>33</v>
      </c>
      <c r="C46" s="19">
        <v>30</v>
      </c>
      <c r="D46" s="20">
        <f t="shared" si="0"/>
        <v>5600</v>
      </c>
      <c r="E46" s="32">
        <f t="shared" si="3"/>
        <v>89.75342465753425</v>
      </c>
      <c r="F46" s="20">
        <f t="shared" si="1"/>
        <v>15200</v>
      </c>
      <c r="G46" s="21">
        <f t="shared" si="2"/>
        <v>5689.753424657534</v>
      </c>
    </row>
    <row r="47" spans="2:7" ht="20.25">
      <c r="B47" s="19">
        <v>34</v>
      </c>
      <c r="C47" s="19">
        <v>30</v>
      </c>
      <c r="D47" s="20">
        <f t="shared" si="0"/>
        <v>5600</v>
      </c>
      <c r="E47" s="32">
        <f t="shared" si="3"/>
        <v>65.58904109589041</v>
      </c>
      <c r="F47" s="20">
        <f t="shared" si="1"/>
        <v>9600</v>
      </c>
      <c r="G47" s="21">
        <f t="shared" si="2"/>
        <v>5665.58904109589</v>
      </c>
    </row>
    <row r="48" spans="2:7" ht="20.25">
      <c r="B48" s="19">
        <v>35</v>
      </c>
      <c r="C48" s="19">
        <v>30</v>
      </c>
      <c r="D48" s="20">
        <f t="shared" si="0"/>
        <v>5600</v>
      </c>
      <c r="E48" s="32">
        <f t="shared" si="3"/>
        <v>41.42465753424658</v>
      </c>
      <c r="F48" s="20">
        <f t="shared" si="1"/>
        <v>4000</v>
      </c>
      <c r="G48" s="21">
        <f t="shared" si="2"/>
        <v>5641.424657534247</v>
      </c>
    </row>
    <row r="49" spans="2:7" ht="20.25">
      <c r="B49" s="19">
        <v>36</v>
      </c>
      <c r="C49" s="19">
        <v>30</v>
      </c>
      <c r="D49" s="20">
        <f t="shared" si="0"/>
        <v>5600</v>
      </c>
      <c r="E49" s="32">
        <f t="shared" si="3"/>
        <v>17.26027397260274</v>
      </c>
      <c r="F49" s="20">
        <f t="shared" si="1"/>
        <v>-1600</v>
      </c>
      <c r="G49" s="21">
        <f t="shared" si="2"/>
        <v>5617.260273972603</v>
      </c>
    </row>
    <row r="50" spans="2:7" ht="20.25">
      <c r="B50" s="19">
        <v>37</v>
      </c>
      <c r="C50" s="19">
        <v>30</v>
      </c>
      <c r="D50" s="20">
        <f t="shared" si="0"/>
        <v>5600</v>
      </c>
      <c r="E50" s="32">
        <f t="shared" si="3"/>
        <v>-6.904109589041096</v>
      </c>
      <c r="F50" s="20">
        <f t="shared" si="1"/>
        <v>-7200</v>
      </c>
      <c r="G50" s="21">
        <f t="shared" si="2"/>
        <v>5593.095890410959</v>
      </c>
    </row>
    <row r="51" spans="2:7" ht="20.25">
      <c r="B51" s="19">
        <v>38</v>
      </c>
      <c r="C51" s="19">
        <v>30</v>
      </c>
      <c r="D51" s="20">
        <f t="shared" si="0"/>
        <v>5600</v>
      </c>
      <c r="E51" s="32">
        <f t="shared" si="3"/>
        <v>-31.068493150684933</v>
      </c>
      <c r="F51" s="20">
        <f t="shared" si="1"/>
        <v>-12800</v>
      </c>
      <c r="G51" s="21">
        <f t="shared" si="2"/>
        <v>5568.931506849315</v>
      </c>
    </row>
    <row r="52" spans="2:7" ht="20.25">
      <c r="B52" s="19">
        <v>39</v>
      </c>
      <c r="C52" s="19">
        <v>30</v>
      </c>
      <c r="D52" s="20">
        <f t="shared" si="0"/>
        <v>5600</v>
      </c>
      <c r="E52" s="32">
        <f t="shared" si="3"/>
        <v>-55.23287671232877</v>
      </c>
      <c r="F52" s="20">
        <f t="shared" si="1"/>
        <v>-18400</v>
      </c>
      <c r="G52" s="21">
        <f t="shared" si="2"/>
        <v>5544.767123287671</v>
      </c>
    </row>
    <row r="53" spans="2:7" ht="20.25">
      <c r="B53" s="19">
        <v>40</v>
      </c>
      <c r="C53" s="19">
        <v>30</v>
      </c>
      <c r="D53" s="20">
        <f t="shared" si="0"/>
        <v>5600</v>
      </c>
      <c r="E53" s="32">
        <f t="shared" si="3"/>
        <v>-79.3972602739726</v>
      </c>
      <c r="F53" s="20">
        <f t="shared" si="1"/>
        <v>-24000</v>
      </c>
      <c r="G53" s="21">
        <f t="shared" si="2"/>
        <v>5520.602739726028</v>
      </c>
    </row>
    <row r="54" spans="2:7" ht="20.25">
      <c r="B54" s="19">
        <v>41</v>
      </c>
      <c r="C54" s="19">
        <v>30</v>
      </c>
      <c r="D54" s="20">
        <f t="shared" si="0"/>
        <v>5600</v>
      </c>
      <c r="E54" s="32">
        <f t="shared" si="3"/>
        <v>-103.56164383561644</v>
      </c>
      <c r="F54" s="20">
        <f t="shared" si="1"/>
        <v>-29600</v>
      </c>
      <c r="G54" s="21">
        <f t="shared" si="2"/>
        <v>5496.438356164384</v>
      </c>
    </row>
    <row r="55" spans="2:7" ht="20.25">
      <c r="B55" s="19">
        <v>42</v>
      </c>
      <c r="C55" s="19">
        <v>30</v>
      </c>
      <c r="D55" s="20">
        <f t="shared" si="0"/>
        <v>5600</v>
      </c>
      <c r="E55" s="32">
        <f t="shared" si="3"/>
        <v>-127.72602739726027</v>
      </c>
      <c r="F55" s="20">
        <f t="shared" si="1"/>
        <v>-35200</v>
      </c>
      <c r="G55" s="21">
        <f t="shared" si="2"/>
        <v>5472.273972602739</v>
      </c>
    </row>
    <row r="56" spans="2:7" ht="20.25">
      <c r="B56" s="19">
        <v>43</v>
      </c>
      <c r="C56" s="19">
        <v>30</v>
      </c>
      <c r="D56" s="20">
        <f t="shared" si="0"/>
        <v>5600</v>
      </c>
      <c r="E56" s="32">
        <f t="shared" si="3"/>
        <v>-151.8904109589041</v>
      </c>
      <c r="F56" s="20">
        <f t="shared" si="1"/>
        <v>-40800</v>
      </c>
      <c r="G56" s="21">
        <f t="shared" si="2"/>
        <v>5448.109589041096</v>
      </c>
    </row>
    <row r="57" spans="2:7" ht="20.25">
      <c r="B57" s="19">
        <v>44</v>
      </c>
      <c r="C57" s="19">
        <v>30</v>
      </c>
      <c r="D57" s="20">
        <f t="shared" si="0"/>
        <v>5600</v>
      </c>
      <c r="E57" s="32">
        <f t="shared" si="3"/>
        <v>-176.05479452054794</v>
      </c>
      <c r="F57" s="20">
        <f t="shared" si="1"/>
        <v>-46400</v>
      </c>
      <c r="G57" s="21">
        <f t="shared" si="2"/>
        <v>5423.945205479452</v>
      </c>
    </row>
    <row r="58" spans="2:7" ht="20.25">
      <c r="B58" s="19">
        <v>45</v>
      </c>
      <c r="C58" s="19">
        <v>30</v>
      </c>
      <c r="D58" s="20">
        <f t="shared" si="0"/>
        <v>5600</v>
      </c>
      <c r="E58" s="32">
        <f t="shared" si="3"/>
        <v>-200.21917808219177</v>
      </c>
      <c r="F58" s="20">
        <f t="shared" si="1"/>
        <v>-52000</v>
      </c>
      <c r="G58" s="21">
        <f t="shared" si="2"/>
        <v>5399.780821917808</v>
      </c>
    </row>
    <row r="59" spans="2:7" ht="20.25">
      <c r="B59" s="19">
        <v>46</v>
      </c>
      <c r="C59" s="19">
        <v>30</v>
      </c>
      <c r="D59" s="20">
        <f t="shared" si="0"/>
        <v>5600</v>
      </c>
      <c r="E59" s="32">
        <f t="shared" si="3"/>
        <v>-224.3835616438356</v>
      </c>
      <c r="F59" s="20">
        <f t="shared" si="1"/>
        <v>-57600</v>
      </c>
      <c r="G59" s="21">
        <f t="shared" si="2"/>
        <v>5375.6164383561645</v>
      </c>
    </row>
    <row r="60" spans="2:7" ht="20.25">
      <c r="B60" s="19">
        <v>47</v>
      </c>
      <c r="C60" s="19">
        <v>30</v>
      </c>
      <c r="D60" s="20">
        <f t="shared" si="0"/>
        <v>5600</v>
      </c>
      <c r="E60" s="32">
        <f t="shared" si="3"/>
        <v>-248.54794520547946</v>
      </c>
      <c r="F60" s="20">
        <f t="shared" si="1"/>
        <v>-63200</v>
      </c>
      <c r="G60" s="21">
        <f t="shared" si="2"/>
        <v>5351.45205479452</v>
      </c>
    </row>
    <row r="61" spans="2:7" ht="20.25">
      <c r="B61" s="19">
        <v>48</v>
      </c>
      <c r="C61" s="19">
        <v>30</v>
      </c>
      <c r="D61" s="20">
        <f t="shared" si="0"/>
        <v>5600</v>
      </c>
      <c r="E61" s="32">
        <f t="shared" si="3"/>
        <v>-272.71232876712327</v>
      </c>
      <c r="F61" s="20">
        <f t="shared" si="1"/>
        <v>-68800</v>
      </c>
      <c r="G61" s="21">
        <f t="shared" si="2"/>
        <v>5327.287671232877</v>
      </c>
    </row>
    <row r="62" spans="2:7" ht="20.25">
      <c r="B62" s="19">
        <v>49</v>
      </c>
      <c r="C62" s="19">
        <v>30</v>
      </c>
      <c r="D62" s="20">
        <f t="shared" si="0"/>
        <v>5600</v>
      </c>
      <c r="E62" s="32">
        <f t="shared" si="3"/>
        <v>-296.8767123287671</v>
      </c>
      <c r="F62" s="20">
        <f t="shared" si="1"/>
        <v>-74400</v>
      </c>
      <c r="G62" s="21">
        <f t="shared" si="2"/>
        <v>5303.123287671233</v>
      </c>
    </row>
    <row r="63" spans="2:7" ht="20.25">
      <c r="B63" s="19">
        <v>50</v>
      </c>
      <c r="C63" s="19">
        <v>30</v>
      </c>
      <c r="D63" s="20">
        <f t="shared" si="0"/>
        <v>5600</v>
      </c>
      <c r="E63" s="32">
        <f t="shared" si="3"/>
        <v>-321.041095890411</v>
      </c>
      <c r="F63" s="20">
        <f t="shared" si="1"/>
        <v>-80000</v>
      </c>
      <c r="G63" s="21">
        <f t="shared" si="2"/>
        <v>5278.958904109589</v>
      </c>
    </row>
    <row r="64" spans="2:7" ht="20.25">
      <c r="B64" s="19">
        <v>51</v>
      </c>
      <c r="C64" s="19">
        <v>30</v>
      </c>
      <c r="D64" s="20">
        <f t="shared" si="0"/>
        <v>5600</v>
      </c>
      <c r="E64" s="32">
        <f t="shared" si="3"/>
        <v>-345.2054794520548</v>
      </c>
      <c r="F64" s="20">
        <f t="shared" si="1"/>
        <v>-85600</v>
      </c>
      <c r="G64" s="21">
        <f t="shared" si="2"/>
        <v>5254.7945205479455</v>
      </c>
    </row>
    <row r="65" spans="2:7" ht="20.25">
      <c r="B65" s="19">
        <v>52</v>
      </c>
      <c r="C65" s="19">
        <v>30</v>
      </c>
      <c r="D65" s="20">
        <f t="shared" si="0"/>
        <v>5600</v>
      </c>
      <c r="E65" s="32">
        <f t="shared" si="3"/>
        <v>-369.36986301369865</v>
      </c>
      <c r="F65" s="20">
        <f t="shared" si="1"/>
        <v>-91200</v>
      </c>
      <c r="G65" s="21">
        <f t="shared" si="2"/>
        <v>5230.630136986301</v>
      </c>
    </row>
    <row r="66" spans="2:7" ht="20.25">
      <c r="B66" s="19">
        <v>53</v>
      </c>
      <c r="C66" s="19">
        <v>30</v>
      </c>
      <c r="D66" s="20">
        <f t="shared" si="0"/>
        <v>5600</v>
      </c>
      <c r="E66" s="32">
        <f t="shared" si="3"/>
        <v>-393.5342465753425</v>
      </c>
      <c r="F66" s="20">
        <f t="shared" si="1"/>
        <v>-96800</v>
      </c>
      <c r="G66" s="21">
        <f t="shared" si="2"/>
        <v>5206.465753424657</v>
      </c>
    </row>
    <row r="67" spans="2:7" ht="20.25">
      <c r="B67" s="19">
        <v>54</v>
      </c>
      <c r="C67" s="19">
        <v>30</v>
      </c>
      <c r="D67" s="20">
        <f t="shared" si="0"/>
        <v>5600</v>
      </c>
      <c r="E67" s="32">
        <f t="shared" si="3"/>
        <v>-417.6986301369863</v>
      </c>
      <c r="F67" s="20">
        <f t="shared" si="1"/>
        <v>-102400</v>
      </c>
      <c r="G67" s="21">
        <f t="shared" si="2"/>
        <v>5182.301369863014</v>
      </c>
    </row>
    <row r="68" spans="2:7" ht="20.25">
      <c r="B68" s="19">
        <v>55</v>
      </c>
      <c r="C68" s="19">
        <v>30</v>
      </c>
      <c r="D68" s="20">
        <f t="shared" si="0"/>
        <v>5600</v>
      </c>
      <c r="E68" s="32">
        <f t="shared" si="3"/>
        <v>-441.86301369863014</v>
      </c>
      <c r="F68" s="20">
        <f t="shared" si="1"/>
        <v>-108000</v>
      </c>
      <c r="G68" s="21">
        <f t="shared" si="2"/>
        <v>5158.13698630137</v>
      </c>
    </row>
    <row r="69" spans="2:7" ht="20.25">
      <c r="B69" s="19">
        <v>56</v>
      </c>
      <c r="C69" s="19">
        <v>30</v>
      </c>
      <c r="D69" s="20">
        <f t="shared" si="0"/>
        <v>5600</v>
      </c>
      <c r="E69" s="32">
        <f t="shared" si="3"/>
        <v>-466.027397260274</v>
      </c>
      <c r="F69" s="20">
        <f t="shared" si="1"/>
        <v>-113600</v>
      </c>
      <c r="G69" s="21">
        <f t="shared" si="2"/>
        <v>5133.972602739726</v>
      </c>
    </row>
    <row r="70" spans="2:7" ht="20.25">
      <c r="B70" s="19">
        <v>57</v>
      </c>
      <c r="C70" s="19">
        <v>30</v>
      </c>
      <c r="D70" s="20">
        <f t="shared" si="0"/>
        <v>5600</v>
      </c>
      <c r="E70" s="32">
        <f t="shared" si="3"/>
        <v>-490.1917808219178</v>
      </c>
      <c r="F70" s="20">
        <f t="shared" si="1"/>
        <v>-119200</v>
      </c>
      <c r="G70" s="21">
        <f t="shared" si="2"/>
        <v>5109.808219178082</v>
      </c>
    </row>
    <row r="71" spans="2:7" ht="20.25">
      <c r="B71" s="19">
        <v>58</v>
      </c>
      <c r="C71" s="19">
        <v>30</v>
      </c>
      <c r="D71" s="20">
        <f t="shared" si="0"/>
        <v>5600</v>
      </c>
      <c r="E71" s="32">
        <f t="shared" si="3"/>
        <v>-514.3561643835617</v>
      </c>
      <c r="F71" s="20">
        <f t="shared" si="1"/>
        <v>-124800</v>
      </c>
      <c r="G71" s="21">
        <f t="shared" si="2"/>
        <v>5085.643835616438</v>
      </c>
    </row>
    <row r="72" spans="2:7" ht="20.25">
      <c r="B72" s="19">
        <v>59</v>
      </c>
      <c r="C72" s="19">
        <v>30</v>
      </c>
      <c r="D72" s="20">
        <f t="shared" si="0"/>
        <v>5600</v>
      </c>
      <c r="E72" s="32">
        <f t="shared" si="3"/>
        <v>-538.5205479452055</v>
      </c>
      <c r="F72" s="20">
        <f t="shared" si="1"/>
        <v>-130400</v>
      </c>
      <c r="G72" s="21">
        <f t="shared" si="2"/>
        <v>5061.479452054795</v>
      </c>
    </row>
    <row r="73" spans="2:7" ht="20.25">
      <c r="B73" s="19">
        <v>60</v>
      </c>
      <c r="C73" s="19">
        <v>30</v>
      </c>
      <c r="D73" s="20">
        <f t="shared" si="0"/>
        <v>5600</v>
      </c>
      <c r="E73" s="32">
        <f t="shared" si="3"/>
        <v>-562.6849315068494</v>
      </c>
      <c r="F73" s="20">
        <f t="shared" si="1"/>
        <v>-136000</v>
      </c>
      <c r="G73" s="21">
        <f t="shared" si="2"/>
        <v>5037.315068493151</v>
      </c>
    </row>
    <row r="74" spans="2:7" ht="20.25">
      <c r="B74" s="19">
        <v>61</v>
      </c>
      <c r="C74" s="19">
        <v>30</v>
      </c>
      <c r="D74" s="20">
        <f t="shared" si="0"/>
        <v>5600</v>
      </c>
      <c r="E74" s="32">
        <f t="shared" si="3"/>
        <v>-586.8493150684932</v>
      </c>
      <c r="F74" s="20">
        <f t="shared" si="1"/>
        <v>-141600</v>
      </c>
      <c r="G74" s="21">
        <f t="shared" si="2"/>
        <v>5013.1506849315065</v>
      </c>
    </row>
    <row r="75" spans="2:7" ht="20.25">
      <c r="B75" s="19">
        <v>62</v>
      </c>
      <c r="C75" s="19">
        <v>30</v>
      </c>
      <c r="D75" s="20">
        <f t="shared" si="0"/>
        <v>5600</v>
      </c>
      <c r="E75" s="32">
        <f t="shared" si="3"/>
        <v>-611.013698630137</v>
      </c>
      <c r="F75" s="20">
        <f t="shared" si="1"/>
        <v>-147200</v>
      </c>
      <c r="G75" s="21">
        <f t="shared" si="2"/>
        <v>4988.986301369863</v>
      </c>
    </row>
    <row r="76" spans="2:7" ht="20.25">
      <c r="B76" s="19">
        <v>63</v>
      </c>
      <c r="C76" s="19">
        <v>30</v>
      </c>
      <c r="D76" s="20">
        <f t="shared" si="0"/>
        <v>5600</v>
      </c>
      <c r="E76" s="32">
        <f t="shared" si="3"/>
        <v>-635.1780821917808</v>
      </c>
      <c r="F76" s="20">
        <f t="shared" si="1"/>
        <v>-152800</v>
      </c>
      <c r="G76" s="21">
        <f t="shared" si="2"/>
        <v>4964.821917808219</v>
      </c>
    </row>
    <row r="77" spans="2:7" ht="20.25">
      <c r="B77" s="19">
        <v>64</v>
      </c>
      <c r="C77" s="19">
        <v>30</v>
      </c>
      <c r="D77" s="20">
        <f t="shared" si="0"/>
        <v>5600</v>
      </c>
      <c r="E77" s="32">
        <f t="shared" si="3"/>
        <v>-659.3424657534247</v>
      </c>
      <c r="F77" s="20">
        <f t="shared" si="1"/>
        <v>-158400</v>
      </c>
      <c r="G77" s="21">
        <f t="shared" si="2"/>
        <v>4940.657534246575</v>
      </c>
    </row>
    <row r="78" spans="2:7" ht="20.25">
      <c r="B78" s="19">
        <v>65</v>
      </c>
      <c r="C78" s="19">
        <v>30</v>
      </c>
      <c r="D78" s="20">
        <f t="shared" si="0"/>
        <v>5600</v>
      </c>
      <c r="E78" s="32">
        <f t="shared" si="3"/>
        <v>-683.5068493150685</v>
      </c>
      <c r="F78" s="20">
        <f t="shared" si="1"/>
        <v>-164000</v>
      </c>
      <c r="G78" s="21">
        <f t="shared" si="2"/>
        <v>4916.493150684932</v>
      </c>
    </row>
    <row r="79" spans="2:7" ht="20.25">
      <c r="B79" s="19">
        <v>66</v>
      </c>
      <c r="C79" s="19">
        <v>30</v>
      </c>
      <c r="D79" s="20">
        <f aca="true" t="shared" si="4" ref="D79:D142">$E$6</f>
        <v>5600</v>
      </c>
      <c r="E79" s="32">
        <f t="shared" si="3"/>
        <v>-707.6712328767123</v>
      </c>
      <c r="F79" s="20">
        <f aca="true" t="shared" si="5" ref="F79:F142">SUM(F78-D79)</f>
        <v>-169600</v>
      </c>
      <c r="G79" s="21">
        <f aca="true" t="shared" si="6" ref="G79:G142">D79+E79</f>
        <v>4892.328767123287</v>
      </c>
    </row>
    <row r="80" spans="2:7" ht="20.25">
      <c r="B80" s="19">
        <v>67</v>
      </c>
      <c r="C80" s="19">
        <v>30</v>
      </c>
      <c r="D80" s="20">
        <f t="shared" si="4"/>
        <v>5600</v>
      </c>
      <c r="E80" s="32">
        <f aca="true" t="shared" si="7" ref="E80:E143">F79*$E$11/100*C80/365</f>
        <v>-731.8356164383562</v>
      </c>
      <c r="F80" s="20">
        <f t="shared" si="5"/>
        <v>-175200</v>
      </c>
      <c r="G80" s="21">
        <f t="shared" si="6"/>
        <v>4868.164383561644</v>
      </c>
    </row>
    <row r="81" spans="2:7" ht="20.25">
      <c r="B81" s="19">
        <v>68</v>
      </c>
      <c r="C81" s="19">
        <v>30</v>
      </c>
      <c r="D81" s="20">
        <f t="shared" si="4"/>
        <v>5600</v>
      </c>
      <c r="E81" s="32">
        <f t="shared" si="7"/>
        <v>-756</v>
      </c>
      <c r="F81" s="20">
        <f t="shared" si="5"/>
        <v>-180800</v>
      </c>
      <c r="G81" s="21">
        <f t="shared" si="6"/>
        <v>4844</v>
      </c>
    </row>
    <row r="82" spans="2:7" ht="20.25">
      <c r="B82" s="19">
        <v>69</v>
      </c>
      <c r="C82" s="19">
        <v>30</v>
      </c>
      <c r="D82" s="20">
        <f t="shared" si="4"/>
        <v>5600</v>
      </c>
      <c r="E82" s="32">
        <f t="shared" si="7"/>
        <v>-780.1643835616438</v>
      </c>
      <c r="F82" s="20">
        <f t="shared" si="5"/>
        <v>-186400</v>
      </c>
      <c r="G82" s="21">
        <f t="shared" si="6"/>
        <v>4819.835616438356</v>
      </c>
    </row>
    <row r="83" spans="2:7" ht="20.25">
      <c r="B83" s="19">
        <v>70</v>
      </c>
      <c r="C83" s="19">
        <v>30</v>
      </c>
      <c r="D83" s="20">
        <f t="shared" si="4"/>
        <v>5600</v>
      </c>
      <c r="E83" s="32">
        <f t="shared" si="7"/>
        <v>-804.3287671232877</v>
      </c>
      <c r="F83" s="20">
        <f t="shared" si="5"/>
        <v>-192000</v>
      </c>
      <c r="G83" s="21">
        <f t="shared" si="6"/>
        <v>4795.671232876713</v>
      </c>
    </row>
    <row r="84" spans="2:7" ht="20.25">
      <c r="B84" s="19">
        <v>71</v>
      </c>
      <c r="C84" s="19">
        <v>30</v>
      </c>
      <c r="D84" s="20">
        <f t="shared" si="4"/>
        <v>5600</v>
      </c>
      <c r="E84" s="32">
        <f t="shared" si="7"/>
        <v>-828.4931506849315</v>
      </c>
      <c r="F84" s="20">
        <f t="shared" si="5"/>
        <v>-197600</v>
      </c>
      <c r="G84" s="21">
        <f t="shared" si="6"/>
        <v>4771.506849315068</v>
      </c>
    </row>
    <row r="85" spans="2:7" ht="20.25">
      <c r="B85" s="19">
        <v>72</v>
      </c>
      <c r="C85" s="19">
        <v>30</v>
      </c>
      <c r="D85" s="20">
        <f t="shared" si="4"/>
        <v>5600</v>
      </c>
      <c r="E85" s="32">
        <f t="shared" si="7"/>
        <v>-852.6575342465753</v>
      </c>
      <c r="F85" s="20">
        <f t="shared" si="5"/>
        <v>-203200</v>
      </c>
      <c r="G85" s="21">
        <f t="shared" si="6"/>
        <v>4747.342465753425</v>
      </c>
    </row>
    <row r="86" spans="2:7" ht="20.25">
      <c r="B86" s="19">
        <v>73</v>
      </c>
      <c r="C86" s="19">
        <v>30</v>
      </c>
      <c r="D86" s="20">
        <f t="shared" si="4"/>
        <v>5600</v>
      </c>
      <c r="E86" s="32">
        <f t="shared" si="7"/>
        <v>-876.8219178082192</v>
      </c>
      <c r="F86" s="20">
        <f t="shared" si="5"/>
        <v>-208800</v>
      </c>
      <c r="G86" s="21">
        <f t="shared" si="6"/>
        <v>4723.178082191781</v>
      </c>
    </row>
    <row r="87" spans="2:7" ht="20.25">
      <c r="B87" s="19">
        <v>74</v>
      </c>
      <c r="C87" s="19">
        <v>30</v>
      </c>
      <c r="D87" s="20">
        <f t="shared" si="4"/>
        <v>5600</v>
      </c>
      <c r="E87" s="32">
        <f t="shared" si="7"/>
        <v>-900.986301369863</v>
      </c>
      <c r="F87" s="20">
        <f t="shared" si="5"/>
        <v>-214400</v>
      </c>
      <c r="G87" s="21">
        <f t="shared" si="6"/>
        <v>4699.013698630137</v>
      </c>
    </row>
    <row r="88" spans="2:7" ht="20.25">
      <c r="B88" s="19">
        <v>75</v>
      </c>
      <c r="C88" s="19">
        <v>30</v>
      </c>
      <c r="D88" s="20">
        <f t="shared" si="4"/>
        <v>5600</v>
      </c>
      <c r="E88" s="32">
        <f t="shared" si="7"/>
        <v>-925.1506849315068</v>
      </c>
      <c r="F88" s="20">
        <f t="shared" si="5"/>
        <v>-220000</v>
      </c>
      <c r="G88" s="21">
        <f t="shared" si="6"/>
        <v>4674.8493150684935</v>
      </c>
    </row>
    <row r="89" spans="2:7" ht="20.25">
      <c r="B89" s="19">
        <v>76</v>
      </c>
      <c r="C89" s="19">
        <v>30</v>
      </c>
      <c r="D89" s="20">
        <f t="shared" si="4"/>
        <v>5600</v>
      </c>
      <c r="E89" s="32">
        <f t="shared" si="7"/>
        <v>-949.3150684931506</v>
      </c>
      <c r="F89" s="20">
        <f t="shared" si="5"/>
        <v>-225600</v>
      </c>
      <c r="G89" s="21">
        <f t="shared" si="6"/>
        <v>4650.684931506849</v>
      </c>
    </row>
    <row r="90" spans="2:7" ht="20.25">
      <c r="B90" s="19">
        <v>77</v>
      </c>
      <c r="C90" s="19">
        <v>30</v>
      </c>
      <c r="D90" s="20">
        <f t="shared" si="4"/>
        <v>5600</v>
      </c>
      <c r="E90" s="32">
        <f t="shared" si="7"/>
        <v>-973.4794520547945</v>
      </c>
      <c r="F90" s="20">
        <f t="shared" si="5"/>
        <v>-231200</v>
      </c>
      <c r="G90" s="21">
        <f t="shared" si="6"/>
        <v>4626.520547945205</v>
      </c>
    </row>
    <row r="91" spans="2:7" ht="20.25">
      <c r="B91" s="19">
        <v>78</v>
      </c>
      <c r="C91" s="19">
        <v>30</v>
      </c>
      <c r="D91" s="20">
        <f t="shared" si="4"/>
        <v>5600</v>
      </c>
      <c r="E91" s="32">
        <f t="shared" si="7"/>
        <v>-997.6438356164383</v>
      </c>
      <c r="F91" s="20">
        <f t="shared" si="5"/>
        <v>-236800</v>
      </c>
      <c r="G91" s="21">
        <f t="shared" si="6"/>
        <v>4602.356164383562</v>
      </c>
    </row>
    <row r="92" spans="2:7" ht="20.25">
      <c r="B92" s="19">
        <v>79</v>
      </c>
      <c r="C92" s="19">
        <v>30</v>
      </c>
      <c r="D92" s="20">
        <f t="shared" si="4"/>
        <v>5600</v>
      </c>
      <c r="E92" s="32">
        <f t="shared" si="7"/>
        <v>-1021.8082191780821</v>
      </c>
      <c r="F92" s="20">
        <f t="shared" si="5"/>
        <v>-242400</v>
      </c>
      <c r="G92" s="21">
        <f t="shared" si="6"/>
        <v>4578.191780821918</v>
      </c>
    </row>
    <row r="93" spans="2:7" ht="20.25">
      <c r="B93" s="19">
        <v>80</v>
      </c>
      <c r="C93" s="19">
        <v>30</v>
      </c>
      <c r="D93" s="20">
        <f t="shared" si="4"/>
        <v>5600</v>
      </c>
      <c r="E93" s="32">
        <f t="shared" si="7"/>
        <v>-1045.972602739726</v>
      </c>
      <c r="F93" s="20">
        <f t="shared" si="5"/>
        <v>-248000</v>
      </c>
      <c r="G93" s="21">
        <f t="shared" si="6"/>
        <v>4554.027397260274</v>
      </c>
    </row>
    <row r="94" spans="2:7" ht="20.25">
      <c r="B94" s="19">
        <v>81</v>
      </c>
      <c r="C94" s="19">
        <v>30</v>
      </c>
      <c r="D94" s="20">
        <f t="shared" si="4"/>
        <v>5600</v>
      </c>
      <c r="E94" s="32">
        <f t="shared" si="7"/>
        <v>-1070.13698630137</v>
      </c>
      <c r="F94" s="20">
        <f t="shared" si="5"/>
        <v>-253600</v>
      </c>
      <c r="G94" s="21">
        <f t="shared" si="6"/>
        <v>4529.86301369863</v>
      </c>
    </row>
    <row r="95" spans="2:7" ht="20.25">
      <c r="B95" s="19">
        <v>82</v>
      </c>
      <c r="C95" s="19">
        <v>30</v>
      </c>
      <c r="D95" s="20">
        <f t="shared" si="4"/>
        <v>5600</v>
      </c>
      <c r="E95" s="32">
        <f t="shared" si="7"/>
        <v>-1094.3013698630136</v>
      </c>
      <c r="F95" s="20">
        <f t="shared" si="5"/>
        <v>-259200</v>
      </c>
      <c r="G95" s="21">
        <f t="shared" si="6"/>
        <v>4505.698630136986</v>
      </c>
    </row>
    <row r="96" spans="2:7" ht="20.25">
      <c r="B96" s="19">
        <v>83</v>
      </c>
      <c r="C96" s="19">
        <v>30</v>
      </c>
      <c r="D96" s="20">
        <f t="shared" si="4"/>
        <v>5600</v>
      </c>
      <c r="E96" s="32">
        <f t="shared" si="7"/>
        <v>-1118.4657534246576</v>
      </c>
      <c r="F96" s="20">
        <f t="shared" si="5"/>
        <v>-264800</v>
      </c>
      <c r="G96" s="21">
        <f t="shared" si="6"/>
        <v>4481.534246575342</v>
      </c>
    </row>
    <row r="97" spans="2:7" ht="20.25">
      <c r="B97" s="19">
        <v>84</v>
      </c>
      <c r="C97" s="19">
        <v>30</v>
      </c>
      <c r="D97" s="20">
        <f t="shared" si="4"/>
        <v>5600</v>
      </c>
      <c r="E97" s="32">
        <f t="shared" si="7"/>
        <v>-1142.6301369863013</v>
      </c>
      <c r="F97" s="20">
        <f t="shared" si="5"/>
        <v>-270400</v>
      </c>
      <c r="G97" s="21">
        <f t="shared" si="6"/>
        <v>4457.369863013699</v>
      </c>
    </row>
    <row r="98" spans="2:7" ht="20.25">
      <c r="B98" s="19">
        <v>85</v>
      </c>
      <c r="C98" s="19">
        <v>30</v>
      </c>
      <c r="D98" s="20">
        <f t="shared" si="4"/>
        <v>5600</v>
      </c>
      <c r="E98" s="32">
        <f t="shared" si="7"/>
        <v>-1166.7945205479452</v>
      </c>
      <c r="F98" s="20">
        <f t="shared" si="5"/>
        <v>-276000</v>
      </c>
      <c r="G98" s="21">
        <f t="shared" si="6"/>
        <v>4433.2054794520545</v>
      </c>
    </row>
    <row r="99" spans="2:7" ht="20.25">
      <c r="B99" s="19">
        <v>86</v>
      </c>
      <c r="C99" s="19">
        <v>30</v>
      </c>
      <c r="D99" s="20">
        <f t="shared" si="4"/>
        <v>5600</v>
      </c>
      <c r="E99" s="32">
        <f t="shared" si="7"/>
        <v>-1190.958904109589</v>
      </c>
      <c r="F99" s="20">
        <f t="shared" si="5"/>
        <v>-281600</v>
      </c>
      <c r="G99" s="21">
        <f t="shared" si="6"/>
        <v>4409.041095890411</v>
      </c>
    </row>
    <row r="100" spans="2:7" ht="20.25">
      <c r="B100" s="19">
        <v>87</v>
      </c>
      <c r="C100" s="19">
        <v>30</v>
      </c>
      <c r="D100" s="20">
        <f t="shared" si="4"/>
        <v>5600</v>
      </c>
      <c r="E100" s="32">
        <f t="shared" si="7"/>
        <v>-1215.123287671233</v>
      </c>
      <c r="F100" s="20">
        <f t="shared" si="5"/>
        <v>-287200</v>
      </c>
      <c r="G100" s="21">
        <f t="shared" si="6"/>
        <v>4384.876712328767</v>
      </c>
    </row>
    <row r="101" spans="2:7" ht="20.25">
      <c r="B101" s="19">
        <v>88</v>
      </c>
      <c r="C101" s="19">
        <v>30</v>
      </c>
      <c r="D101" s="20">
        <f t="shared" si="4"/>
        <v>5600</v>
      </c>
      <c r="E101" s="32">
        <f t="shared" si="7"/>
        <v>-1239.2876712328766</v>
      </c>
      <c r="F101" s="20">
        <f t="shared" si="5"/>
        <v>-292800</v>
      </c>
      <c r="G101" s="21">
        <f t="shared" si="6"/>
        <v>4360.712328767124</v>
      </c>
    </row>
    <row r="102" spans="2:7" ht="20.25">
      <c r="B102" s="19">
        <v>89</v>
      </c>
      <c r="C102" s="19">
        <v>30</v>
      </c>
      <c r="D102" s="20">
        <f t="shared" si="4"/>
        <v>5600</v>
      </c>
      <c r="E102" s="32">
        <f t="shared" si="7"/>
        <v>-1263.4520547945206</v>
      </c>
      <c r="F102" s="20">
        <f t="shared" si="5"/>
        <v>-298400</v>
      </c>
      <c r="G102" s="21">
        <f t="shared" si="6"/>
        <v>4336.54794520548</v>
      </c>
    </row>
    <row r="103" spans="2:7" ht="20.25">
      <c r="B103" s="19">
        <v>90</v>
      </c>
      <c r="C103" s="19">
        <v>30</v>
      </c>
      <c r="D103" s="20">
        <f t="shared" si="4"/>
        <v>5600</v>
      </c>
      <c r="E103" s="32">
        <f t="shared" si="7"/>
        <v>-1287.6164383561643</v>
      </c>
      <c r="F103" s="20">
        <f t="shared" si="5"/>
        <v>-304000</v>
      </c>
      <c r="G103" s="21">
        <f t="shared" si="6"/>
        <v>4312.3835616438355</v>
      </c>
    </row>
    <row r="104" spans="2:7" ht="20.25">
      <c r="B104" s="19">
        <v>91</v>
      </c>
      <c r="C104" s="19">
        <v>30</v>
      </c>
      <c r="D104" s="20">
        <f t="shared" si="4"/>
        <v>5600</v>
      </c>
      <c r="E104" s="32">
        <f t="shared" si="7"/>
        <v>-1311.7808219178082</v>
      </c>
      <c r="F104" s="20">
        <f t="shared" si="5"/>
        <v>-309600</v>
      </c>
      <c r="G104" s="21">
        <f t="shared" si="6"/>
        <v>4288.219178082192</v>
      </c>
    </row>
    <row r="105" spans="2:7" ht="20.25">
      <c r="B105" s="19">
        <v>92</v>
      </c>
      <c r="C105" s="19">
        <v>30</v>
      </c>
      <c r="D105" s="20">
        <f t="shared" si="4"/>
        <v>5600</v>
      </c>
      <c r="E105" s="32">
        <f t="shared" si="7"/>
        <v>-1335.945205479452</v>
      </c>
      <c r="F105" s="20">
        <f t="shared" si="5"/>
        <v>-315200</v>
      </c>
      <c r="G105" s="21">
        <f t="shared" si="6"/>
        <v>4264.054794520548</v>
      </c>
    </row>
    <row r="106" spans="2:7" ht="20.25">
      <c r="B106" s="19">
        <v>93</v>
      </c>
      <c r="C106" s="19">
        <v>30</v>
      </c>
      <c r="D106" s="20">
        <f t="shared" si="4"/>
        <v>5600</v>
      </c>
      <c r="E106" s="32">
        <f t="shared" si="7"/>
        <v>-1360.109589041096</v>
      </c>
      <c r="F106" s="20">
        <f t="shared" si="5"/>
        <v>-320800</v>
      </c>
      <c r="G106" s="21">
        <f t="shared" si="6"/>
        <v>4239.890410958904</v>
      </c>
    </row>
    <row r="107" spans="2:7" ht="20.25">
      <c r="B107" s="19">
        <v>94</v>
      </c>
      <c r="C107" s="19">
        <v>30</v>
      </c>
      <c r="D107" s="20">
        <f t="shared" si="4"/>
        <v>5600</v>
      </c>
      <c r="E107" s="32">
        <f t="shared" si="7"/>
        <v>-1384.2739726027398</v>
      </c>
      <c r="F107" s="20">
        <f t="shared" si="5"/>
        <v>-326400</v>
      </c>
      <c r="G107" s="21">
        <f t="shared" si="6"/>
        <v>4215.726027397261</v>
      </c>
    </row>
    <row r="108" spans="2:7" ht="20.25">
      <c r="B108" s="19">
        <v>95</v>
      </c>
      <c r="C108" s="19">
        <v>30</v>
      </c>
      <c r="D108" s="20">
        <f t="shared" si="4"/>
        <v>5600</v>
      </c>
      <c r="E108" s="32">
        <f t="shared" si="7"/>
        <v>-1408.4383561643835</v>
      </c>
      <c r="F108" s="20">
        <f t="shared" si="5"/>
        <v>-332000</v>
      </c>
      <c r="G108" s="21">
        <f t="shared" si="6"/>
        <v>4191.561643835616</v>
      </c>
    </row>
    <row r="109" spans="2:7" ht="20.25">
      <c r="B109" s="19">
        <v>96</v>
      </c>
      <c r="C109" s="19">
        <v>30</v>
      </c>
      <c r="D109" s="20">
        <f t="shared" si="4"/>
        <v>5600</v>
      </c>
      <c r="E109" s="32">
        <f t="shared" si="7"/>
        <v>-1432.6027397260275</v>
      </c>
      <c r="F109" s="20">
        <f t="shared" si="5"/>
        <v>-337600</v>
      </c>
      <c r="G109" s="21">
        <f t="shared" si="6"/>
        <v>4167.397260273972</v>
      </c>
    </row>
    <row r="110" spans="2:7" ht="20.25">
      <c r="B110" s="19">
        <v>97</v>
      </c>
      <c r="C110" s="19">
        <v>30</v>
      </c>
      <c r="D110" s="20">
        <f t="shared" si="4"/>
        <v>5600</v>
      </c>
      <c r="E110" s="32">
        <f t="shared" si="7"/>
        <v>-1456.7671232876712</v>
      </c>
      <c r="F110" s="20">
        <f t="shared" si="5"/>
        <v>-343200</v>
      </c>
      <c r="G110" s="21">
        <f t="shared" si="6"/>
        <v>4143.232876712329</v>
      </c>
    </row>
    <row r="111" spans="2:7" ht="20.25">
      <c r="B111" s="19">
        <v>98</v>
      </c>
      <c r="C111" s="19">
        <v>30</v>
      </c>
      <c r="D111" s="20">
        <f t="shared" si="4"/>
        <v>5600</v>
      </c>
      <c r="E111" s="32">
        <f t="shared" si="7"/>
        <v>-1480.9315068493152</v>
      </c>
      <c r="F111" s="20">
        <f t="shared" si="5"/>
        <v>-348800</v>
      </c>
      <c r="G111" s="21">
        <f t="shared" si="6"/>
        <v>4119.068493150685</v>
      </c>
    </row>
    <row r="112" spans="2:7" ht="20.25">
      <c r="B112" s="19">
        <v>99</v>
      </c>
      <c r="C112" s="19">
        <v>30</v>
      </c>
      <c r="D112" s="20">
        <f t="shared" si="4"/>
        <v>5600</v>
      </c>
      <c r="E112" s="32">
        <f t="shared" si="7"/>
        <v>-1505.0958904109589</v>
      </c>
      <c r="F112" s="20">
        <f t="shared" si="5"/>
        <v>-354400</v>
      </c>
      <c r="G112" s="21">
        <f t="shared" si="6"/>
        <v>4094.904109589041</v>
      </c>
    </row>
    <row r="113" spans="2:7" ht="20.25">
      <c r="B113" s="19">
        <v>100</v>
      </c>
      <c r="C113" s="19">
        <v>30</v>
      </c>
      <c r="D113" s="20">
        <f t="shared" si="4"/>
        <v>5600</v>
      </c>
      <c r="E113" s="32">
        <f t="shared" si="7"/>
        <v>-1529.2602739726028</v>
      </c>
      <c r="F113" s="20">
        <f t="shared" si="5"/>
        <v>-360000</v>
      </c>
      <c r="G113" s="21">
        <f t="shared" si="6"/>
        <v>4070.7397260273974</v>
      </c>
    </row>
    <row r="114" spans="2:7" ht="20.25">
      <c r="B114" s="19">
        <v>101</v>
      </c>
      <c r="C114" s="19">
        <v>30</v>
      </c>
      <c r="D114" s="20">
        <f t="shared" si="4"/>
        <v>5600</v>
      </c>
      <c r="E114" s="32">
        <f t="shared" si="7"/>
        <v>-1553.4246575342465</v>
      </c>
      <c r="F114" s="20">
        <f t="shared" si="5"/>
        <v>-365600</v>
      </c>
      <c r="G114" s="21">
        <f t="shared" si="6"/>
        <v>4046.5753424657532</v>
      </c>
    </row>
    <row r="115" spans="2:7" ht="20.25">
      <c r="B115" s="19">
        <v>102</v>
      </c>
      <c r="C115" s="19">
        <v>30</v>
      </c>
      <c r="D115" s="20">
        <f t="shared" si="4"/>
        <v>5600</v>
      </c>
      <c r="E115" s="32">
        <f t="shared" si="7"/>
        <v>-1577.5890410958905</v>
      </c>
      <c r="F115" s="20">
        <f t="shared" si="5"/>
        <v>-371200</v>
      </c>
      <c r="G115" s="21">
        <f t="shared" si="6"/>
        <v>4022.4109589041095</v>
      </c>
    </row>
    <row r="116" spans="2:7" ht="20.25">
      <c r="B116" s="19">
        <v>103</v>
      </c>
      <c r="C116" s="19">
        <v>30</v>
      </c>
      <c r="D116" s="20">
        <f t="shared" si="4"/>
        <v>5600</v>
      </c>
      <c r="E116" s="32">
        <f t="shared" si="7"/>
        <v>-1601.7534246575342</v>
      </c>
      <c r="F116" s="20">
        <f t="shared" si="5"/>
        <v>-376800</v>
      </c>
      <c r="G116" s="21">
        <f t="shared" si="6"/>
        <v>3998.246575342466</v>
      </c>
    </row>
    <row r="117" spans="2:7" ht="20.25">
      <c r="B117" s="19">
        <v>104</v>
      </c>
      <c r="C117" s="19">
        <v>30</v>
      </c>
      <c r="D117" s="20">
        <f t="shared" si="4"/>
        <v>5600</v>
      </c>
      <c r="E117" s="32">
        <f t="shared" si="7"/>
        <v>-1625.9178082191781</v>
      </c>
      <c r="F117" s="20">
        <f t="shared" si="5"/>
        <v>-382400</v>
      </c>
      <c r="G117" s="21">
        <f t="shared" si="6"/>
        <v>3974.0821917808216</v>
      </c>
    </row>
    <row r="118" spans="2:7" ht="20.25">
      <c r="B118" s="19">
        <v>105</v>
      </c>
      <c r="C118" s="19">
        <v>30</v>
      </c>
      <c r="D118" s="20">
        <f t="shared" si="4"/>
        <v>5600</v>
      </c>
      <c r="E118" s="32">
        <f t="shared" si="7"/>
        <v>-1650.0821917808219</v>
      </c>
      <c r="F118" s="20">
        <f t="shared" si="5"/>
        <v>-388000</v>
      </c>
      <c r="G118" s="21">
        <f t="shared" si="6"/>
        <v>3949.9178082191784</v>
      </c>
    </row>
    <row r="119" spans="2:7" ht="20.25">
      <c r="B119" s="19">
        <v>106</v>
      </c>
      <c r="C119" s="19">
        <v>30</v>
      </c>
      <c r="D119" s="20">
        <f t="shared" si="4"/>
        <v>5600</v>
      </c>
      <c r="E119" s="32">
        <f t="shared" si="7"/>
        <v>-1674.2465753424658</v>
      </c>
      <c r="F119" s="20">
        <f t="shared" si="5"/>
        <v>-393600</v>
      </c>
      <c r="G119" s="21">
        <f t="shared" si="6"/>
        <v>3925.753424657534</v>
      </c>
    </row>
    <row r="120" spans="2:7" ht="20.25">
      <c r="B120" s="19">
        <v>107</v>
      </c>
      <c r="C120" s="19">
        <v>30</v>
      </c>
      <c r="D120" s="20">
        <f t="shared" si="4"/>
        <v>5600</v>
      </c>
      <c r="E120" s="32">
        <f t="shared" si="7"/>
        <v>-1698.4109589041095</v>
      </c>
      <c r="F120" s="20">
        <f t="shared" si="5"/>
        <v>-399200</v>
      </c>
      <c r="G120" s="21">
        <f t="shared" si="6"/>
        <v>3901.5890410958905</v>
      </c>
    </row>
    <row r="121" spans="2:7" ht="20.25">
      <c r="B121" s="19">
        <v>108</v>
      </c>
      <c r="C121" s="19">
        <v>30</v>
      </c>
      <c r="D121" s="20">
        <f t="shared" si="4"/>
        <v>5600</v>
      </c>
      <c r="E121" s="32">
        <f t="shared" si="7"/>
        <v>-1722.5753424657535</v>
      </c>
      <c r="F121" s="20">
        <f t="shared" si="5"/>
        <v>-404800</v>
      </c>
      <c r="G121" s="21">
        <f t="shared" si="6"/>
        <v>3877.4246575342468</v>
      </c>
    </row>
    <row r="122" spans="2:7" ht="20.25">
      <c r="B122" s="19">
        <v>109</v>
      </c>
      <c r="C122" s="19">
        <v>30</v>
      </c>
      <c r="D122" s="20">
        <f t="shared" si="4"/>
        <v>5600</v>
      </c>
      <c r="E122" s="32">
        <f t="shared" si="7"/>
        <v>-1746.7397260273972</v>
      </c>
      <c r="F122" s="20">
        <f t="shared" si="5"/>
        <v>-410400</v>
      </c>
      <c r="G122" s="21">
        <f t="shared" si="6"/>
        <v>3853.2602739726026</v>
      </c>
    </row>
    <row r="123" spans="2:7" ht="20.25">
      <c r="B123" s="19">
        <v>110</v>
      </c>
      <c r="C123" s="19">
        <v>30</v>
      </c>
      <c r="D123" s="20">
        <f t="shared" si="4"/>
        <v>5600</v>
      </c>
      <c r="E123" s="32">
        <f t="shared" si="7"/>
        <v>-1770.9041095890411</v>
      </c>
      <c r="F123" s="20">
        <f t="shared" si="5"/>
        <v>-416000</v>
      </c>
      <c r="G123" s="21">
        <f t="shared" si="6"/>
        <v>3829.095890410959</v>
      </c>
    </row>
    <row r="124" spans="2:7" ht="20.25">
      <c r="B124" s="19">
        <v>111</v>
      </c>
      <c r="C124" s="19">
        <v>30</v>
      </c>
      <c r="D124" s="20">
        <f t="shared" si="4"/>
        <v>5600</v>
      </c>
      <c r="E124" s="32">
        <f t="shared" si="7"/>
        <v>-1795.0684931506848</v>
      </c>
      <c r="F124" s="20">
        <f t="shared" si="5"/>
        <v>-421600</v>
      </c>
      <c r="G124" s="21">
        <f t="shared" si="6"/>
        <v>3804.931506849315</v>
      </c>
    </row>
    <row r="125" spans="2:7" ht="20.25">
      <c r="B125" s="19">
        <v>112</v>
      </c>
      <c r="C125" s="19">
        <v>30</v>
      </c>
      <c r="D125" s="20">
        <f t="shared" si="4"/>
        <v>5600</v>
      </c>
      <c r="E125" s="32">
        <f t="shared" si="7"/>
        <v>-1819.2328767123288</v>
      </c>
      <c r="F125" s="20">
        <f t="shared" si="5"/>
        <v>-427200</v>
      </c>
      <c r="G125" s="21">
        <f t="shared" si="6"/>
        <v>3780.767123287671</v>
      </c>
    </row>
    <row r="126" spans="2:7" ht="20.25">
      <c r="B126" s="19">
        <v>113</v>
      </c>
      <c r="C126" s="19">
        <v>30</v>
      </c>
      <c r="D126" s="20">
        <f t="shared" si="4"/>
        <v>5600</v>
      </c>
      <c r="E126" s="32">
        <f t="shared" si="7"/>
        <v>-1843.3972602739725</v>
      </c>
      <c r="F126" s="20">
        <f t="shared" si="5"/>
        <v>-432800</v>
      </c>
      <c r="G126" s="21">
        <f t="shared" si="6"/>
        <v>3756.6027397260277</v>
      </c>
    </row>
    <row r="127" spans="2:7" ht="20.25">
      <c r="B127" s="19">
        <v>114</v>
      </c>
      <c r="C127" s="19">
        <v>30</v>
      </c>
      <c r="D127" s="20">
        <f t="shared" si="4"/>
        <v>5600</v>
      </c>
      <c r="E127" s="32">
        <f t="shared" si="7"/>
        <v>-1867.5616438356165</v>
      </c>
      <c r="F127" s="20">
        <f t="shared" si="5"/>
        <v>-438400</v>
      </c>
      <c r="G127" s="21">
        <f t="shared" si="6"/>
        <v>3732.4383561643835</v>
      </c>
    </row>
    <row r="128" spans="2:7" ht="20.25">
      <c r="B128" s="19">
        <v>115</v>
      </c>
      <c r="C128" s="19">
        <v>30</v>
      </c>
      <c r="D128" s="20">
        <f t="shared" si="4"/>
        <v>5600</v>
      </c>
      <c r="E128" s="32">
        <f t="shared" si="7"/>
        <v>-1891.7260273972602</v>
      </c>
      <c r="F128" s="20">
        <f t="shared" si="5"/>
        <v>-444000</v>
      </c>
      <c r="G128" s="21">
        <f t="shared" si="6"/>
        <v>3708.27397260274</v>
      </c>
    </row>
    <row r="129" spans="2:7" ht="20.25">
      <c r="B129" s="19">
        <v>116</v>
      </c>
      <c r="C129" s="19">
        <v>30</v>
      </c>
      <c r="D129" s="20">
        <f t="shared" si="4"/>
        <v>5600</v>
      </c>
      <c r="E129" s="32">
        <f t="shared" si="7"/>
        <v>-1915.890410958904</v>
      </c>
      <c r="F129" s="20">
        <f t="shared" si="5"/>
        <v>-449600</v>
      </c>
      <c r="G129" s="21">
        <f t="shared" si="6"/>
        <v>3684.109589041096</v>
      </c>
    </row>
    <row r="130" spans="2:7" ht="20.25">
      <c r="B130" s="19">
        <v>117</v>
      </c>
      <c r="C130" s="19">
        <v>30</v>
      </c>
      <c r="D130" s="20">
        <f t="shared" si="4"/>
        <v>5600</v>
      </c>
      <c r="E130" s="32">
        <f t="shared" si="7"/>
        <v>-1940.054794520548</v>
      </c>
      <c r="F130" s="20">
        <f t="shared" si="5"/>
        <v>-455200</v>
      </c>
      <c r="G130" s="21">
        <f t="shared" si="6"/>
        <v>3659.945205479452</v>
      </c>
    </row>
    <row r="131" spans="2:7" ht="20.25">
      <c r="B131" s="19">
        <v>118</v>
      </c>
      <c r="C131" s="19">
        <v>30</v>
      </c>
      <c r="D131" s="20">
        <f t="shared" si="4"/>
        <v>5600</v>
      </c>
      <c r="E131" s="32">
        <f t="shared" si="7"/>
        <v>-1964.2191780821918</v>
      </c>
      <c r="F131" s="20">
        <f t="shared" si="5"/>
        <v>-460800</v>
      </c>
      <c r="G131" s="21">
        <f t="shared" si="6"/>
        <v>3635.780821917808</v>
      </c>
    </row>
    <row r="132" spans="2:7" ht="20.25">
      <c r="B132" s="19">
        <v>119</v>
      </c>
      <c r="C132" s="19">
        <v>30</v>
      </c>
      <c r="D132" s="20">
        <f t="shared" si="4"/>
        <v>5600</v>
      </c>
      <c r="E132" s="32">
        <f t="shared" si="7"/>
        <v>-1988.3835616438357</v>
      </c>
      <c r="F132" s="20">
        <f t="shared" si="5"/>
        <v>-466400</v>
      </c>
      <c r="G132" s="21">
        <f t="shared" si="6"/>
        <v>3611.6164383561645</v>
      </c>
    </row>
    <row r="133" spans="2:7" ht="20.25">
      <c r="B133" s="19">
        <v>120</v>
      </c>
      <c r="C133" s="19">
        <v>30</v>
      </c>
      <c r="D133" s="20">
        <f t="shared" si="4"/>
        <v>5600</v>
      </c>
      <c r="E133" s="32">
        <f t="shared" si="7"/>
        <v>-2012.5479452054794</v>
      </c>
      <c r="F133" s="20">
        <f t="shared" si="5"/>
        <v>-472000</v>
      </c>
      <c r="G133" s="21">
        <f t="shared" si="6"/>
        <v>3587.4520547945203</v>
      </c>
    </row>
    <row r="134" spans="2:7" ht="20.25">
      <c r="B134" s="19">
        <v>121</v>
      </c>
      <c r="C134" s="19">
        <v>30</v>
      </c>
      <c r="D134" s="20">
        <f t="shared" si="4"/>
        <v>5600</v>
      </c>
      <c r="E134" s="32">
        <f t="shared" si="7"/>
        <v>-2036.7123287671234</v>
      </c>
      <c r="F134" s="20">
        <f t="shared" si="5"/>
        <v>-477600</v>
      </c>
      <c r="G134" s="21">
        <f t="shared" si="6"/>
        <v>3563.2876712328766</v>
      </c>
    </row>
    <row r="135" spans="2:7" ht="20.25">
      <c r="B135" s="19">
        <v>122</v>
      </c>
      <c r="C135" s="19">
        <v>30</v>
      </c>
      <c r="D135" s="20">
        <f t="shared" si="4"/>
        <v>5600</v>
      </c>
      <c r="E135" s="32">
        <f t="shared" si="7"/>
        <v>-2060.876712328767</v>
      </c>
      <c r="F135" s="20">
        <f t="shared" si="5"/>
        <v>-483200</v>
      </c>
      <c r="G135" s="21">
        <f t="shared" si="6"/>
        <v>3539.123287671233</v>
      </c>
    </row>
    <row r="136" spans="2:7" ht="20.25">
      <c r="B136" s="19">
        <v>123</v>
      </c>
      <c r="C136" s="19">
        <v>30</v>
      </c>
      <c r="D136" s="20">
        <f t="shared" si="4"/>
        <v>5600</v>
      </c>
      <c r="E136" s="32">
        <f t="shared" si="7"/>
        <v>-2085.041095890411</v>
      </c>
      <c r="F136" s="20">
        <f t="shared" si="5"/>
        <v>-488800</v>
      </c>
      <c r="G136" s="21">
        <f t="shared" si="6"/>
        <v>3514.958904109589</v>
      </c>
    </row>
    <row r="137" spans="2:7" ht="20.25">
      <c r="B137" s="19">
        <v>124</v>
      </c>
      <c r="C137" s="19">
        <v>30</v>
      </c>
      <c r="D137" s="20">
        <f t="shared" si="4"/>
        <v>5600</v>
      </c>
      <c r="E137" s="32">
        <f t="shared" si="7"/>
        <v>-2109.205479452055</v>
      </c>
      <c r="F137" s="20">
        <f t="shared" si="5"/>
        <v>-494400</v>
      </c>
      <c r="G137" s="21">
        <f t="shared" si="6"/>
        <v>3490.794520547945</v>
      </c>
    </row>
    <row r="138" spans="2:7" ht="20.25">
      <c r="B138" s="19">
        <v>125</v>
      </c>
      <c r="C138" s="19">
        <v>30</v>
      </c>
      <c r="D138" s="20">
        <f t="shared" si="4"/>
        <v>5600</v>
      </c>
      <c r="E138" s="32">
        <f t="shared" si="7"/>
        <v>-2133.3698630136987</v>
      </c>
      <c r="F138" s="20">
        <f t="shared" si="5"/>
        <v>-500000</v>
      </c>
      <c r="G138" s="21">
        <f t="shared" si="6"/>
        <v>3466.6301369863013</v>
      </c>
    </row>
    <row r="139" spans="2:7" ht="20.25">
      <c r="B139" s="19">
        <v>126</v>
      </c>
      <c r="C139" s="19">
        <v>30</v>
      </c>
      <c r="D139" s="20">
        <f t="shared" si="4"/>
        <v>5600</v>
      </c>
      <c r="E139" s="32">
        <f t="shared" si="7"/>
        <v>-2157.5342465753424</v>
      </c>
      <c r="F139" s="20">
        <f t="shared" si="5"/>
        <v>-505600</v>
      </c>
      <c r="G139" s="21">
        <f t="shared" si="6"/>
        <v>3442.4657534246576</v>
      </c>
    </row>
    <row r="140" spans="2:7" ht="20.25">
      <c r="B140" s="19">
        <v>127</v>
      </c>
      <c r="C140" s="19">
        <v>30</v>
      </c>
      <c r="D140" s="20">
        <f t="shared" si="4"/>
        <v>5600</v>
      </c>
      <c r="E140" s="32">
        <f t="shared" si="7"/>
        <v>-2181.698630136986</v>
      </c>
      <c r="F140" s="20">
        <f t="shared" si="5"/>
        <v>-511200</v>
      </c>
      <c r="G140" s="21">
        <f t="shared" si="6"/>
        <v>3418.301369863014</v>
      </c>
    </row>
    <row r="141" spans="2:7" ht="20.25">
      <c r="B141" s="19">
        <v>128</v>
      </c>
      <c r="C141" s="19">
        <v>30</v>
      </c>
      <c r="D141" s="20">
        <f t="shared" si="4"/>
        <v>5600</v>
      </c>
      <c r="E141" s="32">
        <f t="shared" si="7"/>
        <v>-2205.8630136986303</v>
      </c>
      <c r="F141" s="20">
        <f t="shared" si="5"/>
        <v>-516800</v>
      </c>
      <c r="G141" s="21">
        <f t="shared" si="6"/>
        <v>3394.1369863013697</v>
      </c>
    </row>
    <row r="142" spans="2:7" ht="20.25">
      <c r="B142" s="19">
        <v>129</v>
      </c>
      <c r="C142" s="19">
        <v>30</v>
      </c>
      <c r="D142" s="20">
        <f t="shared" si="4"/>
        <v>5600</v>
      </c>
      <c r="E142" s="32">
        <f t="shared" si="7"/>
        <v>-2230.027397260274</v>
      </c>
      <c r="F142" s="20">
        <f t="shared" si="5"/>
        <v>-522400</v>
      </c>
      <c r="G142" s="21">
        <f t="shared" si="6"/>
        <v>3369.972602739726</v>
      </c>
    </row>
    <row r="143" spans="2:7" ht="20.25">
      <c r="B143" s="19">
        <v>130</v>
      </c>
      <c r="C143" s="19">
        <v>30</v>
      </c>
      <c r="D143" s="20">
        <f aca="true" t="shared" si="8" ref="D143:D170">$E$6</f>
        <v>5600</v>
      </c>
      <c r="E143" s="32">
        <f t="shared" si="7"/>
        <v>-2254.1917808219177</v>
      </c>
      <c r="F143" s="20">
        <f aca="true" t="shared" si="9" ref="F143:F170">SUM(F142-D143)</f>
        <v>-528000</v>
      </c>
      <c r="G143" s="21">
        <f aca="true" t="shared" si="10" ref="G143:G170">D143+E143</f>
        <v>3345.8082191780823</v>
      </c>
    </row>
    <row r="144" spans="2:7" ht="20.25">
      <c r="B144" s="19">
        <v>131</v>
      </c>
      <c r="C144" s="19">
        <v>30</v>
      </c>
      <c r="D144" s="20">
        <f t="shared" si="8"/>
        <v>5600</v>
      </c>
      <c r="E144" s="32">
        <f aca="true" t="shared" si="11" ref="E144:E170">F143*$E$11/100*C144/365</f>
        <v>-2278.3561643835615</v>
      </c>
      <c r="F144" s="20">
        <f t="shared" si="9"/>
        <v>-533600</v>
      </c>
      <c r="G144" s="21">
        <f t="shared" si="10"/>
        <v>3321.6438356164385</v>
      </c>
    </row>
    <row r="145" spans="2:7" ht="20.25">
      <c r="B145" s="19">
        <v>132</v>
      </c>
      <c r="C145" s="19">
        <v>30</v>
      </c>
      <c r="D145" s="20">
        <f t="shared" si="8"/>
        <v>5600</v>
      </c>
      <c r="E145" s="32">
        <f t="shared" si="11"/>
        <v>-2302.5205479452056</v>
      </c>
      <c r="F145" s="20">
        <f t="shared" si="9"/>
        <v>-539200</v>
      </c>
      <c r="G145" s="21">
        <f t="shared" si="10"/>
        <v>3297.4794520547944</v>
      </c>
    </row>
    <row r="146" spans="2:7" ht="20.25">
      <c r="B146" s="19">
        <v>133</v>
      </c>
      <c r="C146" s="19">
        <v>30</v>
      </c>
      <c r="D146" s="20">
        <f t="shared" si="8"/>
        <v>5600</v>
      </c>
      <c r="E146" s="32">
        <f t="shared" si="11"/>
        <v>-2326.6849315068494</v>
      </c>
      <c r="F146" s="20">
        <f t="shared" si="9"/>
        <v>-544800</v>
      </c>
      <c r="G146" s="21">
        <f t="shared" si="10"/>
        <v>3273.3150684931506</v>
      </c>
    </row>
    <row r="147" spans="2:7" ht="20.25">
      <c r="B147" s="19">
        <v>134</v>
      </c>
      <c r="C147" s="19">
        <v>30</v>
      </c>
      <c r="D147" s="20">
        <f t="shared" si="8"/>
        <v>5600</v>
      </c>
      <c r="E147" s="32">
        <f t="shared" si="11"/>
        <v>-2350.849315068493</v>
      </c>
      <c r="F147" s="20">
        <f t="shared" si="9"/>
        <v>-550400</v>
      </c>
      <c r="G147" s="21">
        <f t="shared" si="10"/>
        <v>3249.150684931507</v>
      </c>
    </row>
    <row r="148" spans="2:7" ht="20.25">
      <c r="B148" s="19">
        <v>135</v>
      </c>
      <c r="C148" s="19">
        <v>30</v>
      </c>
      <c r="D148" s="20">
        <f t="shared" si="8"/>
        <v>5600</v>
      </c>
      <c r="E148" s="32">
        <f t="shared" si="11"/>
        <v>-2375.013698630137</v>
      </c>
      <c r="F148" s="20">
        <f t="shared" si="9"/>
        <v>-556000</v>
      </c>
      <c r="G148" s="21">
        <f t="shared" si="10"/>
        <v>3224.986301369863</v>
      </c>
    </row>
    <row r="149" spans="2:7" ht="20.25">
      <c r="B149" s="19">
        <v>136</v>
      </c>
      <c r="C149" s="19">
        <v>30</v>
      </c>
      <c r="D149" s="20">
        <f t="shared" si="8"/>
        <v>5600</v>
      </c>
      <c r="E149" s="32">
        <f t="shared" si="11"/>
        <v>-2399.178082191781</v>
      </c>
      <c r="F149" s="20">
        <f t="shared" si="9"/>
        <v>-561600</v>
      </c>
      <c r="G149" s="21">
        <f t="shared" si="10"/>
        <v>3200.821917808219</v>
      </c>
    </row>
    <row r="150" spans="2:7" ht="20.25">
      <c r="B150" s="19">
        <v>137</v>
      </c>
      <c r="C150" s="19">
        <v>30</v>
      </c>
      <c r="D150" s="20">
        <f t="shared" si="8"/>
        <v>5600</v>
      </c>
      <c r="E150" s="32">
        <f t="shared" si="11"/>
        <v>-2423.3424657534247</v>
      </c>
      <c r="F150" s="20">
        <f t="shared" si="9"/>
        <v>-567200</v>
      </c>
      <c r="G150" s="21">
        <f t="shared" si="10"/>
        <v>3176.6575342465753</v>
      </c>
    </row>
    <row r="151" spans="2:7" ht="20.25">
      <c r="B151" s="19">
        <v>138</v>
      </c>
      <c r="C151" s="19">
        <v>30</v>
      </c>
      <c r="D151" s="20">
        <f t="shared" si="8"/>
        <v>5600</v>
      </c>
      <c r="E151" s="32">
        <f t="shared" si="11"/>
        <v>-2447.5068493150684</v>
      </c>
      <c r="F151" s="20">
        <f t="shared" si="9"/>
        <v>-572800</v>
      </c>
      <c r="G151" s="21">
        <f t="shared" si="10"/>
        <v>3152.4931506849316</v>
      </c>
    </row>
    <row r="152" spans="2:7" ht="20.25">
      <c r="B152" s="19">
        <v>139</v>
      </c>
      <c r="C152" s="19">
        <v>30</v>
      </c>
      <c r="D152" s="20">
        <f t="shared" si="8"/>
        <v>5600</v>
      </c>
      <c r="E152" s="32">
        <f t="shared" si="11"/>
        <v>-2471.671232876712</v>
      </c>
      <c r="F152" s="20">
        <f t="shared" si="9"/>
        <v>-578400</v>
      </c>
      <c r="G152" s="21">
        <f t="shared" si="10"/>
        <v>3128.328767123288</v>
      </c>
    </row>
    <row r="153" spans="2:7" ht="20.25">
      <c r="B153" s="19">
        <v>140</v>
      </c>
      <c r="C153" s="19">
        <v>30</v>
      </c>
      <c r="D153" s="20">
        <f t="shared" si="8"/>
        <v>5600</v>
      </c>
      <c r="E153" s="32">
        <f t="shared" si="11"/>
        <v>-2495.8356164383563</v>
      </c>
      <c r="F153" s="20">
        <f t="shared" si="9"/>
        <v>-584000</v>
      </c>
      <c r="G153" s="21">
        <f t="shared" si="10"/>
        <v>3104.1643835616437</v>
      </c>
    </row>
    <row r="154" spans="2:7" ht="20.25">
      <c r="B154" s="19">
        <v>141</v>
      </c>
      <c r="C154" s="19">
        <v>30</v>
      </c>
      <c r="D154" s="20">
        <f t="shared" si="8"/>
        <v>5600</v>
      </c>
      <c r="E154" s="32">
        <f t="shared" si="11"/>
        <v>-2520</v>
      </c>
      <c r="F154" s="20">
        <f t="shared" si="9"/>
        <v>-589600</v>
      </c>
      <c r="G154" s="21">
        <f t="shared" si="10"/>
        <v>3080</v>
      </c>
    </row>
    <row r="155" spans="2:7" ht="20.25">
      <c r="B155" s="19">
        <v>142</v>
      </c>
      <c r="C155" s="19">
        <v>30</v>
      </c>
      <c r="D155" s="20">
        <f t="shared" si="8"/>
        <v>5600</v>
      </c>
      <c r="E155" s="32">
        <f t="shared" si="11"/>
        <v>-2544.1643835616437</v>
      </c>
      <c r="F155" s="20">
        <f t="shared" si="9"/>
        <v>-595200</v>
      </c>
      <c r="G155" s="21">
        <f t="shared" si="10"/>
        <v>3055.8356164383563</v>
      </c>
    </row>
    <row r="156" spans="2:7" ht="20.25">
      <c r="B156" s="19">
        <v>143</v>
      </c>
      <c r="C156" s="19">
        <v>30</v>
      </c>
      <c r="D156" s="20">
        <f t="shared" si="8"/>
        <v>5600</v>
      </c>
      <c r="E156" s="32">
        <f t="shared" si="11"/>
        <v>-2568.328767123288</v>
      </c>
      <c r="F156" s="20">
        <f t="shared" si="9"/>
        <v>-600800</v>
      </c>
      <c r="G156" s="21">
        <f t="shared" si="10"/>
        <v>3031.671232876712</v>
      </c>
    </row>
    <row r="157" spans="2:7" ht="20.25">
      <c r="B157" s="19">
        <v>144</v>
      </c>
      <c r="C157" s="19">
        <v>30</v>
      </c>
      <c r="D157" s="20">
        <f t="shared" si="8"/>
        <v>5600</v>
      </c>
      <c r="E157" s="32">
        <f t="shared" si="11"/>
        <v>-2592.4931506849316</v>
      </c>
      <c r="F157" s="20">
        <f t="shared" si="9"/>
        <v>-606400</v>
      </c>
      <c r="G157" s="21">
        <f t="shared" si="10"/>
        <v>3007.5068493150684</v>
      </c>
    </row>
    <row r="158" spans="2:7" ht="20.25">
      <c r="B158" s="19">
        <v>145</v>
      </c>
      <c r="C158" s="19">
        <v>30</v>
      </c>
      <c r="D158" s="20">
        <f t="shared" si="8"/>
        <v>5600</v>
      </c>
      <c r="E158" s="32">
        <f t="shared" si="11"/>
        <v>-2616.6575342465753</v>
      </c>
      <c r="F158" s="20">
        <f t="shared" si="9"/>
        <v>-612000</v>
      </c>
      <c r="G158" s="21">
        <f t="shared" si="10"/>
        <v>2983.3424657534247</v>
      </c>
    </row>
    <row r="159" spans="2:7" ht="20.25">
      <c r="B159" s="19">
        <v>146</v>
      </c>
      <c r="C159" s="19">
        <v>30</v>
      </c>
      <c r="D159" s="20">
        <f t="shared" si="8"/>
        <v>5600</v>
      </c>
      <c r="E159" s="32">
        <f t="shared" si="11"/>
        <v>-2640.821917808219</v>
      </c>
      <c r="F159" s="20">
        <f t="shared" si="9"/>
        <v>-617600</v>
      </c>
      <c r="G159" s="21">
        <f t="shared" si="10"/>
        <v>2959.178082191781</v>
      </c>
    </row>
    <row r="160" spans="2:7" ht="20.25">
      <c r="B160" s="19">
        <v>147</v>
      </c>
      <c r="C160" s="19">
        <v>30</v>
      </c>
      <c r="D160" s="20">
        <f t="shared" si="8"/>
        <v>5600</v>
      </c>
      <c r="E160" s="32">
        <f t="shared" si="11"/>
        <v>-2664.986301369863</v>
      </c>
      <c r="F160" s="20">
        <f t="shared" si="9"/>
        <v>-623200</v>
      </c>
      <c r="G160" s="21">
        <f t="shared" si="10"/>
        <v>2935.013698630137</v>
      </c>
    </row>
    <row r="161" spans="2:7" ht="20.25">
      <c r="B161" s="19">
        <v>148</v>
      </c>
      <c r="C161" s="19">
        <v>30</v>
      </c>
      <c r="D161" s="20">
        <f t="shared" si="8"/>
        <v>5600</v>
      </c>
      <c r="E161" s="32">
        <f t="shared" si="11"/>
        <v>-2689.150684931507</v>
      </c>
      <c r="F161" s="20">
        <f t="shared" si="9"/>
        <v>-628800</v>
      </c>
      <c r="G161" s="21">
        <f t="shared" si="10"/>
        <v>2910.849315068493</v>
      </c>
    </row>
    <row r="162" spans="2:7" ht="20.25">
      <c r="B162" s="19">
        <v>149</v>
      </c>
      <c r="C162" s="19">
        <v>30</v>
      </c>
      <c r="D162" s="20">
        <f t="shared" si="8"/>
        <v>5600</v>
      </c>
      <c r="E162" s="32">
        <f t="shared" si="11"/>
        <v>-2713.3150684931506</v>
      </c>
      <c r="F162" s="20">
        <f t="shared" si="9"/>
        <v>-634400</v>
      </c>
      <c r="G162" s="21">
        <f t="shared" si="10"/>
        <v>2886.6849315068494</v>
      </c>
    </row>
    <row r="163" spans="2:7" ht="20.25">
      <c r="B163" s="19">
        <v>150</v>
      </c>
      <c r="C163" s="19">
        <v>30</v>
      </c>
      <c r="D163" s="20">
        <f t="shared" si="8"/>
        <v>5600</v>
      </c>
      <c r="E163" s="32">
        <f t="shared" si="11"/>
        <v>-2737.4794520547944</v>
      </c>
      <c r="F163" s="20">
        <f t="shared" si="9"/>
        <v>-640000</v>
      </c>
      <c r="G163" s="21">
        <f t="shared" si="10"/>
        <v>2862.5205479452056</v>
      </c>
    </row>
    <row r="164" spans="2:7" ht="20.25">
      <c r="B164" s="19">
        <v>151</v>
      </c>
      <c r="C164" s="19">
        <v>30</v>
      </c>
      <c r="D164" s="20">
        <f t="shared" si="8"/>
        <v>5600</v>
      </c>
      <c r="E164" s="32">
        <f t="shared" si="11"/>
        <v>-2761.6438356164385</v>
      </c>
      <c r="F164" s="20">
        <f t="shared" si="9"/>
        <v>-645600</v>
      </c>
      <c r="G164" s="21">
        <f t="shared" si="10"/>
        <v>2838.3561643835615</v>
      </c>
    </row>
    <row r="165" spans="2:7" ht="20.25">
      <c r="B165" s="19">
        <v>152</v>
      </c>
      <c r="C165" s="19">
        <v>30</v>
      </c>
      <c r="D165" s="20">
        <f t="shared" si="8"/>
        <v>5600</v>
      </c>
      <c r="E165" s="32">
        <f t="shared" si="11"/>
        <v>-2785.8082191780823</v>
      </c>
      <c r="F165" s="20">
        <f t="shared" si="9"/>
        <v>-651200</v>
      </c>
      <c r="G165" s="21">
        <f t="shared" si="10"/>
        <v>2814.1917808219177</v>
      </c>
    </row>
    <row r="166" spans="2:7" ht="20.25">
      <c r="B166" s="19">
        <v>153</v>
      </c>
      <c r="C166" s="19">
        <v>30</v>
      </c>
      <c r="D166" s="20">
        <f t="shared" si="8"/>
        <v>5600</v>
      </c>
      <c r="E166" s="32">
        <f t="shared" si="11"/>
        <v>-2809.972602739726</v>
      </c>
      <c r="F166" s="20">
        <f t="shared" si="9"/>
        <v>-656800</v>
      </c>
      <c r="G166" s="21">
        <f t="shared" si="10"/>
        <v>2790.027397260274</v>
      </c>
    </row>
    <row r="167" spans="2:7" ht="20.25">
      <c r="B167" s="19">
        <v>154</v>
      </c>
      <c r="C167" s="19">
        <v>30</v>
      </c>
      <c r="D167" s="20">
        <f t="shared" si="8"/>
        <v>5600</v>
      </c>
      <c r="E167" s="32">
        <f t="shared" si="11"/>
        <v>-2834.1369863013697</v>
      </c>
      <c r="F167" s="20">
        <f t="shared" si="9"/>
        <v>-662400</v>
      </c>
      <c r="G167" s="21">
        <f t="shared" si="10"/>
        <v>2765.8630136986303</v>
      </c>
    </row>
    <row r="168" spans="2:7" ht="20.25">
      <c r="B168" s="19">
        <v>155</v>
      </c>
      <c r="C168" s="19">
        <v>30</v>
      </c>
      <c r="D168" s="20">
        <f t="shared" si="8"/>
        <v>5600</v>
      </c>
      <c r="E168" s="32">
        <f t="shared" si="11"/>
        <v>-2858.301369863014</v>
      </c>
      <c r="F168" s="20">
        <f t="shared" si="9"/>
        <v>-668000</v>
      </c>
      <c r="G168" s="21">
        <f t="shared" si="10"/>
        <v>2741.698630136986</v>
      </c>
    </row>
    <row r="169" spans="2:7" ht="20.25">
      <c r="B169" s="19">
        <v>156</v>
      </c>
      <c r="C169" s="19">
        <v>30</v>
      </c>
      <c r="D169" s="20">
        <f t="shared" si="8"/>
        <v>5600</v>
      </c>
      <c r="E169" s="32">
        <f t="shared" si="11"/>
        <v>-2882.4657534246576</v>
      </c>
      <c r="F169" s="20">
        <f t="shared" si="9"/>
        <v>-673600</v>
      </c>
      <c r="G169" s="21">
        <f t="shared" si="10"/>
        <v>2717.5342465753424</v>
      </c>
    </row>
    <row r="170" spans="2:7" ht="20.25">
      <c r="B170" s="19">
        <v>157</v>
      </c>
      <c r="C170" s="19">
        <v>30</v>
      </c>
      <c r="D170" s="20">
        <f t="shared" si="8"/>
        <v>5600</v>
      </c>
      <c r="E170" s="32">
        <f t="shared" si="11"/>
        <v>-2906.6301369863013</v>
      </c>
      <c r="F170" s="20">
        <f t="shared" si="9"/>
        <v>-679200</v>
      </c>
      <c r="G170" s="21">
        <f t="shared" si="10"/>
        <v>2693.3698630136987</v>
      </c>
    </row>
  </sheetData>
  <sheetProtection sheet="1"/>
  <mergeCells count="5">
    <mergeCell ref="A1:G1"/>
    <mergeCell ref="F4:J4"/>
    <mergeCell ref="H5:L5"/>
    <mergeCell ref="H6:L6"/>
    <mergeCell ref="H2:I2"/>
  </mergeCells>
  <conditionalFormatting sqref="B13:G170">
    <cfRule type="cellIs" priority="14" dxfId="24" operator="lessThan" stopIfTrue="1">
      <formula>0</formula>
    </cfRule>
  </conditionalFormatting>
  <hyperlinks>
    <hyperlink ref="H2:I2" location="MENU!A1" display="กลับเมนูหลัก"/>
  </hyperlinks>
  <printOptions/>
  <pageMargins left="0.6" right="0.4330708661417323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5.8515625" style="23" bestFit="1" customWidth="1"/>
    <col min="2" max="2" width="13.57421875" style="23" customWidth="1"/>
    <col min="3" max="3" width="9.140625" style="23" bestFit="1" customWidth="1"/>
    <col min="4" max="4" width="13.7109375" style="23" customWidth="1"/>
    <col min="5" max="5" width="11.7109375" style="23" bestFit="1" customWidth="1"/>
    <col min="6" max="6" width="13.7109375" style="23" bestFit="1" customWidth="1"/>
    <col min="7" max="7" width="11.7109375" style="23" bestFit="1" customWidth="1"/>
    <col min="8" max="8" width="9.57421875" style="23" customWidth="1"/>
    <col min="9" max="9" width="11.140625" style="23" customWidth="1"/>
    <col min="10" max="16384" width="9.00390625" style="23" customWidth="1"/>
  </cols>
  <sheetData>
    <row r="1" spans="1:7" ht="26.25" customHeight="1">
      <c r="A1" s="98" t="str">
        <f>MENU!B7</f>
        <v>สามัญเพื่อการศึกษา (แบบสหกรณ์ฯ)</v>
      </c>
      <c r="B1" s="98"/>
      <c r="C1" s="98"/>
      <c r="D1" s="98"/>
      <c r="E1" s="98"/>
      <c r="F1" s="98"/>
      <c r="G1" s="98"/>
    </row>
    <row r="2" spans="1:9" ht="21.75" customHeight="1">
      <c r="A2" s="23" t="str">
        <f>"เงินกู้สามัญ ปัจจุบัน อยู่ที่ "&amp;IF(E4=1,MENU!D7,MENU!E7)&amp;" งวด ผ่อนชำระ อัตราดอกเบี้ยร้อยละ "&amp;E11&amp;" ต่อปี เงินเดือนคงเหลือร้อยละ "&amp;MENU!J7</f>
        <v>เงินกู้สามัญ ปัจจุบัน อยู่ที่ 48 งวด ผ่อนชำระ อัตราดอกเบี้ยร้อยละ 5.25 ต่อปี เงินเดือนคงเหลือร้อยละ 10</v>
      </c>
      <c r="H2" s="100" t="s">
        <v>33</v>
      </c>
      <c r="I2" s="100"/>
    </row>
    <row r="3" ht="21.75" customHeight="1" thickBot="1">
      <c r="A3" s="23" t="str">
        <f>"กู้แบบสหกรณ์รีกู้ใหม่ได้เมื่อชำระแล้ว "&amp;MENU!K7</f>
        <v>กู้แบบสหกรณ์รีกู้ใหม่ได้เมื่อชำระแล้ว 6 งวด</v>
      </c>
    </row>
    <row r="4" spans="4:10" ht="24" customHeight="1" thickBot="1">
      <c r="D4" s="2" t="s">
        <v>58</v>
      </c>
      <c r="E4" s="50">
        <v>1</v>
      </c>
      <c r="F4" s="99" t="str">
        <f>IF(E4=1,"กลุ่ม 1 ลูกจ้างประจำ, ข้าราชการ",IF(E4=2,"กลุ่ม 2 พนง.ราชการ, พกส.วิชาชีพ",IF(E4=3,"กลุ่ม 3 พกส. สนับสนุน/บริการ",IF(E4=4,"กลุ่ม 4 ลูกจ้างชั่วคราว","โปรดระบุจำนวนในช่วง 1-4"))))</f>
        <v>กลุ่ม 1 ลูกจ้างประจำ, ข้าราชการ</v>
      </c>
      <c r="G4" s="99"/>
      <c r="H4" s="99"/>
      <c r="I4" s="99"/>
      <c r="J4" s="99"/>
    </row>
    <row r="5" spans="1:12" ht="21.75" thickBot="1">
      <c r="A5" s="2" t="s">
        <v>0</v>
      </c>
      <c r="B5" s="3"/>
      <c r="C5" s="2" t="s">
        <v>1</v>
      </c>
      <c r="D5" s="2" t="s">
        <v>2</v>
      </c>
      <c r="E5" s="4">
        <f>E8</f>
        <v>500000</v>
      </c>
      <c r="F5" s="2" t="s">
        <v>3</v>
      </c>
      <c r="G5" s="4"/>
      <c r="H5" s="99"/>
      <c r="I5" s="99"/>
      <c r="J5" s="99"/>
      <c r="K5" s="99"/>
      <c r="L5" s="99"/>
    </row>
    <row r="6" spans="1:12" ht="22.5" thickBot="1">
      <c r="A6" s="2" t="s">
        <v>4</v>
      </c>
      <c r="B6" s="3"/>
      <c r="C6" s="2" t="s">
        <v>1</v>
      </c>
      <c r="D6" s="2" t="s">
        <v>4</v>
      </c>
      <c r="E6" s="5">
        <f>CEILING(($E$5/$E$10),100)</f>
        <v>10500</v>
      </c>
      <c r="F6" s="2" t="s">
        <v>5</v>
      </c>
      <c r="G6" s="6">
        <f>E5-G5</f>
        <v>500000</v>
      </c>
      <c r="H6" s="99"/>
      <c r="I6" s="99"/>
      <c r="J6" s="99"/>
      <c r="K6" s="99"/>
      <c r="L6" s="99"/>
    </row>
    <row r="7" spans="1:6" ht="21.75" thickBot="1">
      <c r="A7" s="2" t="s">
        <v>6</v>
      </c>
      <c r="B7" s="3"/>
      <c r="C7" s="2" t="s">
        <v>7</v>
      </c>
      <c r="D7" s="2" t="s">
        <v>8</v>
      </c>
      <c r="E7" s="7">
        <f>E6</f>
        <v>10500</v>
      </c>
      <c r="F7" s="2" t="s">
        <v>1</v>
      </c>
    </row>
    <row r="8" spans="1:7" ht="21.75" thickBot="1">
      <c r="A8" s="2" t="s">
        <v>9</v>
      </c>
      <c r="B8" s="8">
        <f>SUM(B6*B7)</f>
        <v>0</v>
      </c>
      <c r="C8" s="2" t="s">
        <v>1</v>
      </c>
      <c r="D8" s="65" t="s">
        <v>66</v>
      </c>
      <c r="E8" s="66">
        <f>IF(E4=1,MENU!F7,IF(E4=2,MENU!G7,IF(E4=3,MENU!H7,IF(E4=4,MENU!I7,0))))</f>
        <v>500000</v>
      </c>
      <c r="F8" s="23" t="s">
        <v>1</v>
      </c>
      <c r="G8" s="56">
        <f>IF(E8&lt;E5,F4&amp;" กู้ได้ไม่เกิน "&amp;E8&amp;" บาท โปรดระบะจำนวน ขอกู้...... ใหม่","")</f>
      </c>
    </row>
    <row r="9" spans="1:7" ht="21.75" thickBot="1">
      <c r="A9" s="2" t="s">
        <v>10</v>
      </c>
      <c r="B9" s="8">
        <f>(E10*B6)+B5</f>
        <v>0</v>
      </c>
      <c r="D9" s="9" t="s">
        <v>11</v>
      </c>
      <c r="E9" s="10">
        <f>J10</f>
        <v>4</v>
      </c>
      <c r="F9" s="9" t="s">
        <v>12</v>
      </c>
      <c r="G9" s="56">
        <f>IF(E10&gt;H10,"จำนวนงวดสูงสุดต้องไม่เกิน "&amp;H10&amp;" งวด หรือคิดเป็น "&amp;J10&amp;" ปี โปรดระบุจำนวน ผ่อนชำระ......ปี ใหม่","")</f>
      </c>
    </row>
    <row r="10" spans="1:11" ht="21.75" thickBot="1">
      <c r="A10" s="2"/>
      <c r="B10" s="11"/>
      <c r="D10" s="9" t="s">
        <v>13</v>
      </c>
      <c r="E10" s="12">
        <f>E9*12</f>
        <v>48</v>
      </c>
      <c r="F10" s="13" t="s">
        <v>7</v>
      </c>
      <c r="G10" s="11" t="s">
        <v>60</v>
      </c>
      <c r="H10" s="57">
        <f>IF(E4=1,MENU!D7,MENU!E7)</f>
        <v>48</v>
      </c>
      <c r="I10" s="13" t="s">
        <v>61</v>
      </c>
      <c r="J10" s="11">
        <f>H10/12</f>
        <v>4</v>
      </c>
      <c r="K10" s="11" t="s">
        <v>12</v>
      </c>
    </row>
    <row r="11" spans="1:6" ht="21.75" thickBot="1">
      <c r="A11" s="2"/>
      <c r="B11" s="11"/>
      <c r="D11" s="9" t="s">
        <v>21</v>
      </c>
      <c r="E11" s="14">
        <f>MENU!C7</f>
        <v>5.25</v>
      </c>
      <c r="F11" s="13" t="s">
        <v>14</v>
      </c>
    </row>
    <row r="12" spans="2:7" ht="21">
      <c r="B12" s="67" t="s">
        <v>67</v>
      </c>
      <c r="C12" s="68"/>
      <c r="D12" s="68"/>
      <c r="E12" s="68"/>
      <c r="F12" s="68"/>
      <c r="G12" s="68"/>
    </row>
    <row r="13" spans="2:7" ht="21">
      <c r="B13" s="16" t="s">
        <v>15</v>
      </c>
      <c r="C13" s="17" t="s">
        <v>16</v>
      </c>
      <c r="D13" s="16" t="s">
        <v>17</v>
      </c>
      <c r="E13" s="16" t="s">
        <v>18</v>
      </c>
      <c r="F13" s="16" t="s">
        <v>19</v>
      </c>
      <c r="G13" s="18" t="s">
        <v>20</v>
      </c>
    </row>
    <row r="14" spans="2:7" ht="20.25">
      <c r="B14" s="19">
        <v>1</v>
      </c>
      <c r="C14" s="19">
        <v>30</v>
      </c>
      <c r="D14" s="20">
        <f>$E$6</f>
        <v>10500</v>
      </c>
      <c r="E14" s="20">
        <f>E5*$E$11/100*C14/365</f>
        <v>2157.5342465753424</v>
      </c>
      <c r="F14" s="20">
        <f>SUM(E5-D14)</f>
        <v>489500</v>
      </c>
      <c r="G14" s="21">
        <f>D14+E14</f>
        <v>12657.534246575342</v>
      </c>
    </row>
    <row r="15" spans="2:7" ht="20.25">
      <c r="B15" s="19">
        <v>2</v>
      </c>
      <c r="C15" s="19">
        <v>30</v>
      </c>
      <c r="D15" s="20">
        <f aca="true" t="shared" si="0" ref="D15:D78">$E$6</f>
        <v>10500</v>
      </c>
      <c r="E15" s="32">
        <f>F14*$E$11/100*C15/365</f>
        <v>2112.22602739726</v>
      </c>
      <c r="F15" s="20">
        <f aca="true" t="shared" si="1" ref="F15:F78">SUM(F14-D15)</f>
        <v>479000</v>
      </c>
      <c r="G15" s="21">
        <f aca="true" t="shared" si="2" ref="G15:G78">D15+E15</f>
        <v>12612.22602739726</v>
      </c>
    </row>
    <row r="16" spans="2:7" ht="20.25">
      <c r="B16" s="19">
        <v>3</v>
      </c>
      <c r="C16" s="19">
        <v>30</v>
      </c>
      <c r="D16" s="20">
        <f t="shared" si="0"/>
        <v>10500</v>
      </c>
      <c r="E16" s="32">
        <f aca="true" t="shared" si="3" ref="E16:E79">F15*$E$11/100*C16/365</f>
        <v>2066.917808219178</v>
      </c>
      <c r="F16" s="20">
        <f t="shared" si="1"/>
        <v>468500</v>
      </c>
      <c r="G16" s="21">
        <f t="shared" si="2"/>
        <v>12566.917808219177</v>
      </c>
    </row>
    <row r="17" spans="2:7" ht="20.25">
      <c r="B17" s="19">
        <v>4</v>
      </c>
      <c r="C17" s="19">
        <v>30</v>
      </c>
      <c r="D17" s="20">
        <f t="shared" si="0"/>
        <v>10500</v>
      </c>
      <c r="E17" s="32">
        <f t="shared" si="3"/>
        <v>2021.609589041096</v>
      </c>
      <c r="F17" s="20">
        <f t="shared" si="1"/>
        <v>458000</v>
      </c>
      <c r="G17" s="21">
        <f t="shared" si="2"/>
        <v>12521.609589041096</v>
      </c>
    </row>
    <row r="18" spans="2:7" ht="20.25">
      <c r="B18" s="19">
        <v>5</v>
      </c>
      <c r="C18" s="19">
        <v>30</v>
      </c>
      <c r="D18" s="20">
        <f t="shared" si="0"/>
        <v>10500</v>
      </c>
      <c r="E18" s="32">
        <f t="shared" si="3"/>
        <v>1976.3013698630136</v>
      </c>
      <c r="F18" s="20">
        <f t="shared" si="1"/>
        <v>447500</v>
      </c>
      <c r="G18" s="21">
        <f t="shared" si="2"/>
        <v>12476.301369863013</v>
      </c>
    </row>
    <row r="19" spans="2:7" ht="20.25">
      <c r="B19" s="19">
        <v>6</v>
      </c>
      <c r="C19" s="19">
        <v>30</v>
      </c>
      <c r="D19" s="20">
        <f t="shared" si="0"/>
        <v>10500</v>
      </c>
      <c r="E19" s="32">
        <f t="shared" si="3"/>
        <v>1930.9931506849316</v>
      </c>
      <c r="F19" s="20">
        <f t="shared" si="1"/>
        <v>437000</v>
      </c>
      <c r="G19" s="21">
        <f t="shared" si="2"/>
        <v>12430.993150684932</v>
      </c>
    </row>
    <row r="20" spans="2:7" ht="20.25">
      <c r="B20" s="19">
        <v>7</v>
      </c>
      <c r="C20" s="19">
        <v>30</v>
      </c>
      <c r="D20" s="20">
        <f t="shared" si="0"/>
        <v>10500</v>
      </c>
      <c r="E20" s="32">
        <f t="shared" si="3"/>
        <v>1885.6849315068494</v>
      </c>
      <c r="F20" s="20">
        <f t="shared" si="1"/>
        <v>426500</v>
      </c>
      <c r="G20" s="21">
        <f t="shared" si="2"/>
        <v>12385.68493150685</v>
      </c>
    </row>
    <row r="21" spans="2:7" ht="20.25">
      <c r="B21" s="19">
        <v>8</v>
      </c>
      <c r="C21" s="19">
        <v>30</v>
      </c>
      <c r="D21" s="20">
        <f t="shared" si="0"/>
        <v>10500</v>
      </c>
      <c r="E21" s="32">
        <f t="shared" si="3"/>
        <v>1840.376712328767</v>
      </c>
      <c r="F21" s="20">
        <f t="shared" si="1"/>
        <v>416000</v>
      </c>
      <c r="G21" s="21">
        <f t="shared" si="2"/>
        <v>12340.376712328767</v>
      </c>
    </row>
    <row r="22" spans="2:7" ht="20.25">
      <c r="B22" s="19">
        <v>9</v>
      </c>
      <c r="C22" s="19">
        <v>30</v>
      </c>
      <c r="D22" s="20">
        <f t="shared" si="0"/>
        <v>10500</v>
      </c>
      <c r="E22" s="32">
        <f t="shared" si="3"/>
        <v>1795.0684931506848</v>
      </c>
      <c r="F22" s="20">
        <f t="shared" si="1"/>
        <v>405500</v>
      </c>
      <c r="G22" s="21">
        <f t="shared" si="2"/>
        <v>12295.068493150684</v>
      </c>
    </row>
    <row r="23" spans="2:7" ht="20.25">
      <c r="B23" s="19">
        <v>10</v>
      </c>
      <c r="C23" s="19">
        <v>30</v>
      </c>
      <c r="D23" s="20">
        <f t="shared" si="0"/>
        <v>10500</v>
      </c>
      <c r="E23" s="32">
        <f t="shared" si="3"/>
        <v>1749.7602739726028</v>
      </c>
      <c r="F23" s="20">
        <f t="shared" si="1"/>
        <v>395000</v>
      </c>
      <c r="G23" s="21">
        <f t="shared" si="2"/>
        <v>12249.760273972603</v>
      </c>
    </row>
    <row r="24" spans="2:7" ht="20.25">
      <c r="B24" s="19">
        <v>11</v>
      </c>
      <c r="C24" s="19">
        <v>30</v>
      </c>
      <c r="D24" s="20">
        <f t="shared" si="0"/>
        <v>10500</v>
      </c>
      <c r="E24" s="32">
        <f t="shared" si="3"/>
        <v>1704.4520547945206</v>
      </c>
      <c r="F24" s="20">
        <f t="shared" si="1"/>
        <v>384500</v>
      </c>
      <c r="G24" s="21">
        <f t="shared" si="2"/>
        <v>12204.452054794521</v>
      </c>
    </row>
    <row r="25" spans="2:7" ht="20.25">
      <c r="B25" s="19">
        <v>12</v>
      </c>
      <c r="C25" s="19">
        <v>30</v>
      </c>
      <c r="D25" s="20">
        <f t="shared" si="0"/>
        <v>10500</v>
      </c>
      <c r="E25" s="32">
        <f t="shared" si="3"/>
        <v>1659.1438356164383</v>
      </c>
      <c r="F25" s="20">
        <f t="shared" si="1"/>
        <v>374000</v>
      </c>
      <c r="G25" s="21">
        <f t="shared" si="2"/>
        <v>12159.143835616438</v>
      </c>
    </row>
    <row r="26" spans="2:7" ht="20.25">
      <c r="B26" s="19">
        <v>13</v>
      </c>
      <c r="C26" s="19">
        <v>30</v>
      </c>
      <c r="D26" s="20">
        <f t="shared" si="0"/>
        <v>10500</v>
      </c>
      <c r="E26" s="32">
        <f t="shared" si="3"/>
        <v>1613.835616438356</v>
      </c>
      <c r="F26" s="20">
        <f t="shared" si="1"/>
        <v>363500</v>
      </c>
      <c r="G26" s="21">
        <f t="shared" si="2"/>
        <v>12113.835616438357</v>
      </c>
    </row>
    <row r="27" spans="2:7" ht="20.25">
      <c r="B27" s="19">
        <v>14</v>
      </c>
      <c r="C27" s="19">
        <v>30</v>
      </c>
      <c r="D27" s="20">
        <f t="shared" si="0"/>
        <v>10500</v>
      </c>
      <c r="E27" s="32">
        <f t="shared" si="3"/>
        <v>1568.527397260274</v>
      </c>
      <c r="F27" s="20">
        <f t="shared" si="1"/>
        <v>353000</v>
      </c>
      <c r="G27" s="21">
        <f t="shared" si="2"/>
        <v>12068.527397260274</v>
      </c>
    </row>
    <row r="28" spans="2:7" ht="20.25">
      <c r="B28" s="19">
        <v>15</v>
      </c>
      <c r="C28" s="19">
        <v>30</v>
      </c>
      <c r="D28" s="20">
        <f t="shared" si="0"/>
        <v>10500</v>
      </c>
      <c r="E28" s="32">
        <f t="shared" si="3"/>
        <v>1523.2191780821918</v>
      </c>
      <c r="F28" s="20">
        <f t="shared" si="1"/>
        <v>342500</v>
      </c>
      <c r="G28" s="21">
        <f t="shared" si="2"/>
        <v>12023.219178082192</v>
      </c>
    </row>
    <row r="29" spans="2:7" ht="20.25">
      <c r="B29" s="19">
        <v>16</v>
      </c>
      <c r="C29" s="19">
        <v>30</v>
      </c>
      <c r="D29" s="20">
        <f t="shared" si="0"/>
        <v>10500</v>
      </c>
      <c r="E29" s="32">
        <f t="shared" si="3"/>
        <v>1477.9109589041095</v>
      </c>
      <c r="F29" s="20">
        <f t="shared" si="1"/>
        <v>332000</v>
      </c>
      <c r="G29" s="21">
        <f t="shared" si="2"/>
        <v>11977.910958904109</v>
      </c>
    </row>
    <row r="30" spans="2:7" ht="20.25">
      <c r="B30" s="19">
        <v>17</v>
      </c>
      <c r="C30" s="19">
        <v>30</v>
      </c>
      <c r="D30" s="20">
        <f t="shared" si="0"/>
        <v>10500</v>
      </c>
      <c r="E30" s="32">
        <f t="shared" si="3"/>
        <v>1432.6027397260275</v>
      </c>
      <c r="F30" s="20">
        <f t="shared" si="1"/>
        <v>321500</v>
      </c>
      <c r="G30" s="21">
        <f t="shared" si="2"/>
        <v>11932.602739726028</v>
      </c>
    </row>
    <row r="31" spans="2:7" ht="20.25">
      <c r="B31" s="19">
        <v>18</v>
      </c>
      <c r="C31" s="19">
        <v>30</v>
      </c>
      <c r="D31" s="20">
        <f t="shared" si="0"/>
        <v>10500</v>
      </c>
      <c r="E31" s="32">
        <f t="shared" si="3"/>
        <v>1387.2945205479452</v>
      </c>
      <c r="F31" s="20">
        <f t="shared" si="1"/>
        <v>311000</v>
      </c>
      <c r="G31" s="21">
        <f t="shared" si="2"/>
        <v>11887.294520547945</v>
      </c>
    </row>
    <row r="32" spans="2:7" ht="20.25">
      <c r="B32" s="19">
        <v>19</v>
      </c>
      <c r="C32" s="19">
        <v>30</v>
      </c>
      <c r="D32" s="20">
        <f t="shared" si="0"/>
        <v>10500</v>
      </c>
      <c r="E32" s="32">
        <f t="shared" si="3"/>
        <v>1341.986301369863</v>
      </c>
      <c r="F32" s="20">
        <f t="shared" si="1"/>
        <v>300500</v>
      </c>
      <c r="G32" s="21">
        <f t="shared" si="2"/>
        <v>11841.986301369863</v>
      </c>
    </row>
    <row r="33" spans="2:7" ht="20.25">
      <c r="B33" s="19">
        <v>20</v>
      </c>
      <c r="C33" s="19">
        <v>30</v>
      </c>
      <c r="D33" s="20">
        <f t="shared" si="0"/>
        <v>10500</v>
      </c>
      <c r="E33" s="32">
        <f t="shared" si="3"/>
        <v>1296.6780821917807</v>
      </c>
      <c r="F33" s="20">
        <f t="shared" si="1"/>
        <v>290000</v>
      </c>
      <c r="G33" s="21">
        <f t="shared" si="2"/>
        <v>11796.67808219178</v>
      </c>
    </row>
    <row r="34" spans="2:7" ht="20.25">
      <c r="B34" s="19">
        <v>21</v>
      </c>
      <c r="C34" s="19">
        <v>30</v>
      </c>
      <c r="D34" s="20">
        <f t="shared" si="0"/>
        <v>10500</v>
      </c>
      <c r="E34" s="32">
        <f t="shared" si="3"/>
        <v>1251.3698630136987</v>
      </c>
      <c r="F34" s="20">
        <f t="shared" si="1"/>
        <v>279500</v>
      </c>
      <c r="G34" s="21">
        <f t="shared" si="2"/>
        <v>11751.369863013699</v>
      </c>
    </row>
    <row r="35" spans="2:7" ht="20.25">
      <c r="B35" s="19">
        <v>22</v>
      </c>
      <c r="C35" s="19">
        <v>30</v>
      </c>
      <c r="D35" s="20">
        <f t="shared" si="0"/>
        <v>10500</v>
      </c>
      <c r="E35" s="32">
        <f t="shared" si="3"/>
        <v>1206.0616438356165</v>
      </c>
      <c r="F35" s="20">
        <f t="shared" si="1"/>
        <v>269000</v>
      </c>
      <c r="G35" s="21">
        <f t="shared" si="2"/>
        <v>11706.061643835616</v>
      </c>
    </row>
    <row r="36" spans="2:7" ht="20.25">
      <c r="B36" s="19">
        <v>23</v>
      </c>
      <c r="C36" s="19">
        <v>30</v>
      </c>
      <c r="D36" s="20">
        <f t="shared" si="0"/>
        <v>10500</v>
      </c>
      <c r="E36" s="32">
        <f t="shared" si="3"/>
        <v>1160.7534246575342</v>
      </c>
      <c r="F36" s="20">
        <f t="shared" si="1"/>
        <v>258500</v>
      </c>
      <c r="G36" s="21">
        <f t="shared" si="2"/>
        <v>11660.753424657534</v>
      </c>
    </row>
    <row r="37" spans="2:7" ht="20.25">
      <c r="B37" s="19">
        <v>24</v>
      </c>
      <c r="C37" s="19">
        <v>30</v>
      </c>
      <c r="D37" s="20">
        <f t="shared" si="0"/>
        <v>10500</v>
      </c>
      <c r="E37" s="32">
        <f t="shared" si="3"/>
        <v>1115.445205479452</v>
      </c>
      <c r="F37" s="20">
        <f t="shared" si="1"/>
        <v>248000</v>
      </c>
      <c r="G37" s="21">
        <f t="shared" si="2"/>
        <v>11615.445205479453</v>
      </c>
    </row>
    <row r="38" spans="2:7" ht="20.25">
      <c r="B38" s="19">
        <v>25</v>
      </c>
      <c r="C38" s="19">
        <v>30</v>
      </c>
      <c r="D38" s="20">
        <f t="shared" si="0"/>
        <v>10500</v>
      </c>
      <c r="E38" s="32">
        <f t="shared" si="3"/>
        <v>1070.13698630137</v>
      </c>
      <c r="F38" s="20">
        <f t="shared" si="1"/>
        <v>237500</v>
      </c>
      <c r="G38" s="21">
        <f t="shared" si="2"/>
        <v>11570.13698630137</v>
      </c>
    </row>
    <row r="39" spans="2:7" ht="20.25">
      <c r="B39" s="19">
        <v>26</v>
      </c>
      <c r="C39" s="19">
        <v>30</v>
      </c>
      <c r="D39" s="20">
        <f t="shared" si="0"/>
        <v>10500</v>
      </c>
      <c r="E39" s="32">
        <f t="shared" si="3"/>
        <v>1024.8287671232877</v>
      </c>
      <c r="F39" s="20">
        <f t="shared" si="1"/>
        <v>227000</v>
      </c>
      <c r="G39" s="21">
        <f t="shared" si="2"/>
        <v>11524.828767123288</v>
      </c>
    </row>
    <row r="40" spans="2:7" ht="20.25">
      <c r="B40" s="19">
        <v>27</v>
      </c>
      <c r="C40" s="19">
        <v>30</v>
      </c>
      <c r="D40" s="20">
        <f t="shared" si="0"/>
        <v>10500</v>
      </c>
      <c r="E40" s="32">
        <f t="shared" si="3"/>
        <v>979.5205479452055</v>
      </c>
      <c r="F40" s="20">
        <f t="shared" si="1"/>
        <v>216500</v>
      </c>
      <c r="G40" s="21">
        <f t="shared" si="2"/>
        <v>11479.520547945205</v>
      </c>
    </row>
    <row r="41" spans="2:7" ht="20.25">
      <c r="B41" s="19">
        <v>28</v>
      </c>
      <c r="C41" s="19">
        <v>30</v>
      </c>
      <c r="D41" s="20">
        <f t="shared" si="0"/>
        <v>10500</v>
      </c>
      <c r="E41" s="32">
        <f t="shared" si="3"/>
        <v>934.2123287671233</v>
      </c>
      <c r="F41" s="20">
        <f t="shared" si="1"/>
        <v>206000</v>
      </c>
      <c r="G41" s="21">
        <f t="shared" si="2"/>
        <v>11434.212328767124</v>
      </c>
    </row>
    <row r="42" spans="2:7" ht="20.25">
      <c r="B42" s="19">
        <v>29</v>
      </c>
      <c r="C42" s="19">
        <v>30</v>
      </c>
      <c r="D42" s="20">
        <f t="shared" si="0"/>
        <v>10500</v>
      </c>
      <c r="E42" s="32">
        <f t="shared" si="3"/>
        <v>888.9041095890411</v>
      </c>
      <c r="F42" s="20">
        <f t="shared" si="1"/>
        <v>195500</v>
      </c>
      <c r="G42" s="21">
        <f t="shared" si="2"/>
        <v>11388.90410958904</v>
      </c>
    </row>
    <row r="43" spans="2:7" ht="20.25">
      <c r="B43" s="19">
        <v>30</v>
      </c>
      <c r="C43" s="19">
        <v>30</v>
      </c>
      <c r="D43" s="20">
        <f t="shared" si="0"/>
        <v>10500</v>
      </c>
      <c r="E43" s="32">
        <f t="shared" si="3"/>
        <v>843.5958904109589</v>
      </c>
      <c r="F43" s="20">
        <f t="shared" si="1"/>
        <v>185000</v>
      </c>
      <c r="G43" s="21">
        <f t="shared" si="2"/>
        <v>11343.59589041096</v>
      </c>
    </row>
    <row r="44" spans="2:7" ht="20.25">
      <c r="B44" s="19">
        <v>31</v>
      </c>
      <c r="C44" s="19">
        <v>30</v>
      </c>
      <c r="D44" s="20">
        <f t="shared" si="0"/>
        <v>10500</v>
      </c>
      <c r="E44" s="32">
        <f t="shared" si="3"/>
        <v>798.2876712328767</v>
      </c>
      <c r="F44" s="20">
        <f t="shared" si="1"/>
        <v>174500</v>
      </c>
      <c r="G44" s="21">
        <f t="shared" si="2"/>
        <v>11298.287671232876</v>
      </c>
    </row>
    <row r="45" spans="2:7" ht="20.25">
      <c r="B45" s="19">
        <v>32</v>
      </c>
      <c r="C45" s="19">
        <v>30</v>
      </c>
      <c r="D45" s="20">
        <f t="shared" si="0"/>
        <v>10500</v>
      </c>
      <c r="E45" s="32">
        <f t="shared" si="3"/>
        <v>752.9794520547945</v>
      </c>
      <c r="F45" s="20">
        <f t="shared" si="1"/>
        <v>164000</v>
      </c>
      <c r="G45" s="21">
        <f t="shared" si="2"/>
        <v>11252.979452054795</v>
      </c>
    </row>
    <row r="46" spans="2:7" ht="20.25">
      <c r="B46" s="19">
        <v>33</v>
      </c>
      <c r="C46" s="19">
        <v>30</v>
      </c>
      <c r="D46" s="20">
        <f t="shared" si="0"/>
        <v>10500</v>
      </c>
      <c r="E46" s="32">
        <f t="shared" si="3"/>
        <v>707.6712328767123</v>
      </c>
      <c r="F46" s="20">
        <f t="shared" si="1"/>
        <v>153500</v>
      </c>
      <c r="G46" s="21">
        <f t="shared" si="2"/>
        <v>11207.671232876712</v>
      </c>
    </row>
    <row r="47" spans="2:7" ht="20.25">
      <c r="B47" s="19">
        <v>34</v>
      </c>
      <c r="C47" s="19">
        <v>30</v>
      </c>
      <c r="D47" s="20">
        <f t="shared" si="0"/>
        <v>10500</v>
      </c>
      <c r="E47" s="32">
        <f t="shared" si="3"/>
        <v>662.3630136986301</v>
      </c>
      <c r="F47" s="20">
        <f t="shared" si="1"/>
        <v>143000</v>
      </c>
      <c r="G47" s="21">
        <f t="shared" si="2"/>
        <v>11162.36301369863</v>
      </c>
    </row>
    <row r="48" spans="2:7" ht="20.25">
      <c r="B48" s="19">
        <v>35</v>
      </c>
      <c r="C48" s="19">
        <v>30</v>
      </c>
      <c r="D48" s="20">
        <f t="shared" si="0"/>
        <v>10500</v>
      </c>
      <c r="E48" s="32">
        <f t="shared" si="3"/>
        <v>617.054794520548</v>
      </c>
      <c r="F48" s="20">
        <f t="shared" si="1"/>
        <v>132500</v>
      </c>
      <c r="G48" s="21">
        <f t="shared" si="2"/>
        <v>11117.054794520547</v>
      </c>
    </row>
    <row r="49" spans="2:7" ht="20.25">
      <c r="B49" s="19">
        <v>36</v>
      </c>
      <c r="C49" s="19">
        <v>30</v>
      </c>
      <c r="D49" s="20">
        <f t="shared" si="0"/>
        <v>10500</v>
      </c>
      <c r="E49" s="32">
        <f t="shared" si="3"/>
        <v>571.7465753424658</v>
      </c>
      <c r="F49" s="20">
        <f t="shared" si="1"/>
        <v>122000</v>
      </c>
      <c r="G49" s="21">
        <f t="shared" si="2"/>
        <v>11071.746575342466</v>
      </c>
    </row>
    <row r="50" spans="2:7" ht="20.25">
      <c r="B50" s="19">
        <v>37</v>
      </c>
      <c r="C50" s="19">
        <v>30</v>
      </c>
      <c r="D50" s="20">
        <f t="shared" si="0"/>
        <v>10500</v>
      </c>
      <c r="E50" s="32">
        <f t="shared" si="3"/>
        <v>526.4383561643835</v>
      </c>
      <c r="F50" s="20">
        <f t="shared" si="1"/>
        <v>111500</v>
      </c>
      <c r="G50" s="21">
        <f t="shared" si="2"/>
        <v>11026.438356164384</v>
      </c>
    </row>
    <row r="51" spans="2:7" ht="20.25">
      <c r="B51" s="19">
        <v>38</v>
      </c>
      <c r="C51" s="19">
        <v>30</v>
      </c>
      <c r="D51" s="20">
        <f t="shared" si="0"/>
        <v>10500</v>
      </c>
      <c r="E51" s="32">
        <f t="shared" si="3"/>
        <v>481.13013698630135</v>
      </c>
      <c r="F51" s="20">
        <f t="shared" si="1"/>
        <v>101000</v>
      </c>
      <c r="G51" s="21">
        <f t="shared" si="2"/>
        <v>10981.130136986301</v>
      </c>
    </row>
    <row r="52" spans="2:7" ht="20.25">
      <c r="B52" s="19">
        <v>39</v>
      </c>
      <c r="C52" s="19">
        <v>30</v>
      </c>
      <c r="D52" s="20">
        <f t="shared" si="0"/>
        <v>10500</v>
      </c>
      <c r="E52" s="32">
        <f t="shared" si="3"/>
        <v>435.82191780821915</v>
      </c>
      <c r="F52" s="20">
        <f t="shared" si="1"/>
        <v>90500</v>
      </c>
      <c r="G52" s="21">
        <f t="shared" si="2"/>
        <v>10935.82191780822</v>
      </c>
    </row>
    <row r="53" spans="2:7" ht="20.25">
      <c r="B53" s="19">
        <v>40</v>
      </c>
      <c r="C53" s="19">
        <v>30</v>
      </c>
      <c r="D53" s="20">
        <f t="shared" si="0"/>
        <v>10500</v>
      </c>
      <c r="E53" s="32">
        <f t="shared" si="3"/>
        <v>390.513698630137</v>
      </c>
      <c r="F53" s="20">
        <f t="shared" si="1"/>
        <v>80000</v>
      </c>
      <c r="G53" s="21">
        <f t="shared" si="2"/>
        <v>10890.513698630137</v>
      </c>
    </row>
    <row r="54" spans="2:7" ht="20.25">
      <c r="B54" s="19">
        <v>41</v>
      </c>
      <c r="C54" s="19">
        <v>30</v>
      </c>
      <c r="D54" s="20">
        <f t="shared" si="0"/>
        <v>10500</v>
      </c>
      <c r="E54" s="32">
        <f t="shared" si="3"/>
        <v>345.2054794520548</v>
      </c>
      <c r="F54" s="20">
        <f t="shared" si="1"/>
        <v>69500</v>
      </c>
      <c r="G54" s="21">
        <f t="shared" si="2"/>
        <v>10845.205479452055</v>
      </c>
    </row>
    <row r="55" spans="2:7" ht="20.25">
      <c r="B55" s="19">
        <v>42</v>
      </c>
      <c r="C55" s="19">
        <v>30</v>
      </c>
      <c r="D55" s="20">
        <f t="shared" si="0"/>
        <v>10500</v>
      </c>
      <c r="E55" s="32">
        <f t="shared" si="3"/>
        <v>299.8972602739726</v>
      </c>
      <c r="F55" s="20">
        <f t="shared" si="1"/>
        <v>59000</v>
      </c>
      <c r="G55" s="21">
        <f t="shared" si="2"/>
        <v>10799.897260273972</v>
      </c>
    </row>
    <row r="56" spans="2:7" ht="20.25">
      <c r="B56" s="19">
        <v>43</v>
      </c>
      <c r="C56" s="19">
        <v>30</v>
      </c>
      <c r="D56" s="20">
        <f t="shared" si="0"/>
        <v>10500</v>
      </c>
      <c r="E56" s="32">
        <f t="shared" si="3"/>
        <v>254.58904109589042</v>
      </c>
      <c r="F56" s="20">
        <f t="shared" si="1"/>
        <v>48500</v>
      </c>
      <c r="G56" s="21">
        <f t="shared" si="2"/>
        <v>10754.589041095891</v>
      </c>
    </row>
    <row r="57" spans="2:7" ht="20.25">
      <c r="B57" s="19">
        <v>44</v>
      </c>
      <c r="C57" s="19">
        <v>30</v>
      </c>
      <c r="D57" s="20">
        <f t="shared" si="0"/>
        <v>10500</v>
      </c>
      <c r="E57" s="32">
        <f t="shared" si="3"/>
        <v>209.28082191780823</v>
      </c>
      <c r="F57" s="20">
        <f t="shared" si="1"/>
        <v>38000</v>
      </c>
      <c r="G57" s="21">
        <f t="shared" si="2"/>
        <v>10709.280821917808</v>
      </c>
    </row>
    <row r="58" spans="2:7" ht="20.25">
      <c r="B58" s="19">
        <v>45</v>
      </c>
      <c r="C58" s="19">
        <v>30</v>
      </c>
      <c r="D58" s="20">
        <f t="shared" si="0"/>
        <v>10500</v>
      </c>
      <c r="E58" s="32">
        <f t="shared" si="3"/>
        <v>163.97260273972603</v>
      </c>
      <c r="F58" s="20">
        <f t="shared" si="1"/>
        <v>27500</v>
      </c>
      <c r="G58" s="21">
        <f t="shared" si="2"/>
        <v>10663.972602739726</v>
      </c>
    </row>
    <row r="59" spans="2:7" ht="20.25">
      <c r="B59" s="19">
        <v>46</v>
      </c>
      <c r="C59" s="19">
        <v>30</v>
      </c>
      <c r="D59" s="20">
        <f t="shared" si="0"/>
        <v>10500</v>
      </c>
      <c r="E59" s="32">
        <f t="shared" si="3"/>
        <v>118.66438356164383</v>
      </c>
      <c r="F59" s="20">
        <f t="shared" si="1"/>
        <v>17000</v>
      </c>
      <c r="G59" s="21">
        <f t="shared" si="2"/>
        <v>10618.664383561643</v>
      </c>
    </row>
    <row r="60" spans="2:7" ht="20.25">
      <c r="B60" s="19">
        <v>47</v>
      </c>
      <c r="C60" s="19">
        <v>30</v>
      </c>
      <c r="D60" s="20">
        <f t="shared" si="0"/>
        <v>10500</v>
      </c>
      <c r="E60" s="32">
        <f t="shared" si="3"/>
        <v>73.35616438356165</v>
      </c>
      <c r="F60" s="20">
        <f t="shared" si="1"/>
        <v>6500</v>
      </c>
      <c r="G60" s="21">
        <f t="shared" si="2"/>
        <v>10573.356164383562</v>
      </c>
    </row>
    <row r="61" spans="2:7" ht="20.25">
      <c r="B61" s="19">
        <v>48</v>
      </c>
      <c r="C61" s="19">
        <v>30</v>
      </c>
      <c r="D61" s="20">
        <f t="shared" si="0"/>
        <v>10500</v>
      </c>
      <c r="E61" s="32">
        <f t="shared" si="3"/>
        <v>28.04794520547945</v>
      </c>
      <c r="F61" s="20">
        <f t="shared" si="1"/>
        <v>-4000</v>
      </c>
      <c r="G61" s="21">
        <f t="shared" si="2"/>
        <v>10528.047945205479</v>
      </c>
    </row>
    <row r="62" spans="2:7" ht="20.25">
      <c r="B62" s="19">
        <v>49</v>
      </c>
      <c r="C62" s="19">
        <v>30</v>
      </c>
      <c r="D62" s="20">
        <f t="shared" si="0"/>
        <v>10500</v>
      </c>
      <c r="E62" s="32">
        <f t="shared" si="3"/>
        <v>-17.26027397260274</v>
      </c>
      <c r="F62" s="20">
        <f t="shared" si="1"/>
        <v>-14500</v>
      </c>
      <c r="G62" s="21">
        <f t="shared" si="2"/>
        <v>10482.739726027397</v>
      </c>
    </row>
    <row r="63" spans="2:7" ht="20.25">
      <c r="B63" s="19">
        <v>50</v>
      </c>
      <c r="C63" s="19">
        <v>30</v>
      </c>
      <c r="D63" s="20">
        <f t="shared" si="0"/>
        <v>10500</v>
      </c>
      <c r="E63" s="32">
        <f t="shared" si="3"/>
        <v>-62.56849315068493</v>
      </c>
      <c r="F63" s="20">
        <f t="shared" si="1"/>
        <v>-25000</v>
      </c>
      <c r="G63" s="21">
        <f t="shared" si="2"/>
        <v>10437.431506849314</v>
      </c>
    </row>
    <row r="64" spans="2:7" ht="20.25">
      <c r="B64" s="19">
        <v>51</v>
      </c>
      <c r="C64" s="19">
        <v>30</v>
      </c>
      <c r="D64" s="20">
        <f t="shared" si="0"/>
        <v>10500</v>
      </c>
      <c r="E64" s="32">
        <f t="shared" si="3"/>
        <v>-107.87671232876713</v>
      </c>
      <c r="F64" s="20">
        <f t="shared" si="1"/>
        <v>-35500</v>
      </c>
      <c r="G64" s="21">
        <f t="shared" si="2"/>
        <v>10392.123287671233</v>
      </c>
    </row>
    <row r="65" spans="2:7" ht="20.25">
      <c r="B65" s="19">
        <v>52</v>
      </c>
      <c r="C65" s="19">
        <v>30</v>
      </c>
      <c r="D65" s="20">
        <f t="shared" si="0"/>
        <v>10500</v>
      </c>
      <c r="E65" s="32">
        <f t="shared" si="3"/>
        <v>-153.18493150684932</v>
      </c>
      <c r="F65" s="20">
        <f t="shared" si="1"/>
        <v>-46000</v>
      </c>
      <c r="G65" s="21">
        <f t="shared" si="2"/>
        <v>10346.815068493152</v>
      </c>
    </row>
    <row r="66" spans="2:7" ht="20.25">
      <c r="B66" s="19">
        <v>53</v>
      </c>
      <c r="C66" s="19">
        <v>30</v>
      </c>
      <c r="D66" s="20">
        <f t="shared" si="0"/>
        <v>10500</v>
      </c>
      <c r="E66" s="32">
        <f t="shared" si="3"/>
        <v>-198.4931506849315</v>
      </c>
      <c r="F66" s="20">
        <f t="shared" si="1"/>
        <v>-56500</v>
      </c>
      <c r="G66" s="21">
        <f t="shared" si="2"/>
        <v>10301.506849315068</v>
      </c>
    </row>
    <row r="67" spans="2:7" ht="20.25">
      <c r="B67" s="19">
        <v>54</v>
      </c>
      <c r="C67" s="19">
        <v>30</v>
      </c>
      <c r="D67" s="20">
        <f t="shared" si="0"/>
        <v>10500</v>
      </c>
      <c r="E67" s="32">
        <f t="shared" si="3"/>
        <v>-243.8013698630137</v>
      </c>
      <c r="F67" s="20">
        <f t="shared" si="1"/>
        <v>-67000</v>
      </c>
      <c r="G67" s="21">
        <f t="shared" si="2"/>
        <v>10256.198630136987</v>
      </c>
    </row>
    <row r="68" spans="2:7" ht="20.25">
      <c r="B68" s="19">
        <v>55</v>
      </c>
      <c r="C68" s="19">
        <v>30</v>
      </c>
      <c r="D68" s="20">
        <f t="shared" si="0"/>
        <v>10500</v>
      </c>
      <c r="E68" s="32">
        <f t="shared" si="3"/>
        <v>-289.1095890410959</v>
      </c>
      <c r="F68" s="20">
        <f t="shared" si="1"/>
        <v>-77500</v>
      </c>
      <c r="G68" s="21">
        <f t="shared" si="2"/>
        <v>10210.890410958904</v>
      </c>
    </row>
    <row r="69" spans="2:7" ht="20.25">
      <c r="B69" s="19">
        <v>56</v>
      </c>
      <c r="C69" s="19">
        <v>30</v>
      </c>
      <c r="D69" s="20">
        <f t="shared" si="0"/>
        <v>10500</v>
      </c>
      <c r="E69" s="32">
        <f t="shared" si="3"/>
        <v>-334.4178082191781</v>
      </c>
      <c r="F69" s="20">
        <f t="shared" si="1"/>
        <v>-88000</v>
      </c>
      <c r="G69" s="21">
        <f t="shared" si="2"/>
        <v>10165.582191780823</v>
      </c>
    </row>
    <row r="70" spans="2:7" ht="20.25">
      <c r="B70" s="19">
        <v>57</v>
      </c>
      <c r="C70" s="19">
        <v>30</v>
      </c>
      <c r="D70" s="20">
        <f t="shared" si="0"/>
        <v>10500</v>
      </c>
      <c r="E70" s="32">
        <f t="shared" si="3"/>
        <v>-379.7260273972603</v>
      </c>
      <c r="F70" s="20">
        <f t="shared" si="1"/>
        <v>-98500</v>
      </c>
      <c r="G70" s="21">
        <f t="shared" si="2"/>
        <v>10120.27397260274</v>
      </c>
    </row>
    <row r="71" spans="2:7" ht="20.25">
      <c r="B71" s="19">
        <v>58</v>
      </c>
      <c r="C71" s="19">
        <v>30</v>
      </c>
      <c r="D71" s="20">
        <f t="shared" si="0"/>
        <v>10500</v>
      </c>
      <c r="E71" s="32">
        <f t="shared" si="3"/>
        <v>-425.0342465753425</v>
      </c>
      <c r="F71" s="20">
        <f t="shared" si="1"/>
        <v>-109000</v>
      </c>
      <c r="G71" s="21">
        <f t="shared" si="2"/>
        <v>10074.965753424658</v>
      </c>
    </row>
    <row r="72" spans="2:7" ht="20.25">
      <c r="B72" s="19">
        <v>59</v>
      </c>
      <c r="C72" s="19">
        <v>30</v>
      </c>
      <c r="D72" s="20">
        <f t="shared" si="0"/>
        <v>10500</v>
      </c>
      <c r="E72" s="32">
        <f t="shared" si="3"/>
        <v>-470.3424657534247</v>
      </c>
      <c r="F72" s="20">
        <f t="shared" si="1"/>
        <v>-119500</v>
      </c>
      <c r="G72" s="21">
        <f t="shared" si="2"/>
        <v>10029.657534246575</v>
      </c>
    </row>
    <row r="73" spans="2:7" ht="20.25">
      <c r="B73" s="19">
        <v>60</v>
      </c>
      <c r="C73" s="19">
        <v>30</v>
      </c>
      <c r="D73" s="20">
        <f t="shared" si="0"/>
        <v>10500</v>
      </c>
      <c r="E73" s="32">
        <f t="shared" si="3"/>
        <v>-515.6506849315068</v>
      </c>
      <c r="F73" s="20">
        <f t="shared" si="1"/>
        <v>-130000</v>
      </c>
      <c r="G73" s="21">
        <f t="shared" si="2"/>
        <v>9984.349315068494</v>
      </c>
    </row>
    <row r="74" spans="2:7" ht="20.25">
      <c r="B74" s="19">
        <v>61</v>
      </c>
      <c r="C74" s="19">
        <v>30</v>
      </c>
      <c r="D74" s="20">
        <f t="shared" si="0"/>
        <v>10500</v>
      </c>
      <c r="E74" s="32">
        <f t="shared" si="3"/>
        <v>-560.9589041095891</v>
      </c>
      <c r="F74" s="20">
        <f t="shared" si="1"/>
        <v>-140500</v>
      </c>
      <c r="G74" s="21">
        <f t="shared" si="2"/>
        <v>9939.04109589041</v>
      </c>
    </row>
    <row r="75" spans="2:7" ht="20.25">
      <c r="B75" s="19">
        <v>62</v>
      </c>
      <c r="C75" s="19">
        <v>30</v>
      </c>
      <c r="D75" s="20">
        <f t="shared" si="0"/>
        <v>10500</v>
      </c>
      <c r="E75" s="32">
        <f t="shared" si="3"/>
        <v>-606.2671232876712</v>
      </c>
      <c r="F75" s="20">
        <f t="shared" si="1"/>
        <v>-151000</v>
      </c>
      <c r="G75" s="21">
        <f t="shared" si="2"/>
        <v>9893.732876712329</v>
      </c>
    </row>
    <row r="76" spans="2:7" ht="20.25">
      <c r="B76" s="19">
        <v>63</v>
      </c>
      <c r="C76" s="19">
        <v>30</v>
      </c>
      <c r="D76" s="20">
        <f t="shared" si="0"/>
        <v>10500</v>
      </c>
      <c r="E76" s="32">
        <f t="shared" si="3"/>
        <v>-651.5753424657535</v>
      </c>
      <c r="F76" s="20">
        <f t="shared" si="1"/>
        <v>-161500</v>
      </c>
      <c r="G76" s="21">
        <f t="shared" si="2"/>
        <v>9848.424657534246</v>
      </c>
    </row>
    <row r="77" spans="2:7" ht="20.25">
      <c r="B77" s="19">
        <v>64</v>
      </c>
      <c r="C77" s="19">
        <v>30</v>
      </c>
      <c r="D77" s="20">
        <f t="shared" si="0"/>
        <v>10500</v>
      </c>
      <c r="E77" s="32">
        <f t="shared" si="3"/>
        <v>-696.8835616438356</v>
      </c>
      <c r="F77" s="20">
        <f t="shared" si="1"/>
        <v>-172000</v>
      </c>
      <c r="G77" s="21">
        <f t="shared" si="2"/>
        <v>9803.116438356165</v>
      </c>
    </row>
    <row r="78" spans="2:7" ht="20.25">
      <c r="B78" s="19">
        <v>65</v>
      </c>
      <c r="C78" s="19">
        <v>30</v>
      </c>
      <c r="D78" s="20">
        <f t="shared" si="0"/>
        <v>10500</v>
      </c>
      <c r="E78" s="32">
        <f t="shared" si="3"/>
        <v>-742.1917808219179</v>
      </c>
      <c r="F78" s="20">
        <f t="shared" si="1"/>
        <v>-182500</v>
      </c>
      <c r="G78" s="21">
        <f t="shared" si="2"/>
        <v>9757.808219178081</v>
      </c>
    </row>
    <row r="79" spans="2:7" ht="20.25">
      <c r="B79" s="19">
        <v>66</v>
      </c>
      <c r="C79" s="19">
        <v>30</v>
      </c>
      <c r="D79" s="20">
        <f aca="true" t="shared" si="4" ref="D79:D142">$E$6</f>
        <v>10500</v>
      </c>
      <c r="E79" s="32">
        <f t="shared" si="3"/>
        <v>-787.5</v>
      </c>
      <c r="F79" s="20">
        <f aca="true" t="shared" si="5" ref="F79:F142">SUM(F78-D79)</f>
        <v>-193000</v>
      </c>
      <c r="G79" s="21">
        <f aca="true" t="shared" si="6" ref="G79:G142">D79+E79</f>
        <v>9712.5</v>
      </c>
    </row>
    <row r="80" spans="2:7" ht="20.25">
      <c r="B80" s="19">
        <v>67</v>
      </c>
      <c r="C80" s="19">
        <v>30</v>
      </c>
      <c r="D80" s="20">
        <f t="shared" si="4"/>
        <v>10500</v>
      </c>
      <c r="E80" s="32">
        <f aca="true" t="shared" si="7" ref="E80:E143">F79*$E$11/100*C80/365</f>
        <v>-832.8082191780821</v>
      </c>
      <c r="F80" s="20">
        <f t="shared" si="5"/>
        <v>-203500</v>
      </c>
      <c r="G80" s="21">
        <f t="shared" si="6"/>
        <v>9667.191780821919</v>
      </c>
    </row>
    <row r="81" spans="2:7" ht="20.25">
      <c r="B81" s="19">
        <v>68</v>
      </c>
      <c r="C81" s="19">
        <v>30</v>
      </c>
      <c r="D81" s="20">
        <f t="shared" si="4"/>
        <v>10500</v>
      </c>
      <c r="E81" s="32">
        <f t="shared" si="7"/>
        <v>-878.1164383561644</v>
      </c>
      <c r="F81" s="20">
        <f t="shared" si="5"/>
        <v>-214000</v>
      </c>
      <c r="G81" s="21">
        <f t="shared" si="6"/>
        <v>9621.883561643835</v>
      </c>
    </row>
    <row r="82" spans="2:7" ht="20.25">
      <c r="B82" s="19">
        <v>69</v>
      </c>
      <c r="C82" s="19">
        <v>30</v>
      </c>
      <c r="D82" s="20">
        <f t="shared" si="4"/>
        <v>10500</v>
      </c>
      <c r="E82" s="32">
        <f t="shared" si="7"/>
        <v>-923.4246575342465</v>
      </c>
      <c r="F82" s="20">
        <f t="shared" si="5"/>
        <v>-224500</v>
      </c>
      <c r="G82" s="21">
        <f t="shared" si="6"/>
        <v>9576.575342465754</v>
      </c>
    </row>
    <row r="83" spans="2:7" ht="20.25">
      <c r="B83" s="19">
        <v>70</v>
      </c>
      <c r="C83" s="19">
        <v>30</v>
      </c>
      <c r="D83" s="20">
        <f t="shared" si="4"/>
        <v>10500</v>
      </c>
      <c r="E83" s="32">
        <f t="shared" si="7"/>
        <v>-968.7328767123288</v>
      </c>
      <c r="F83" s="20">
        <f t="shared" si="5"/>
        <v>-235000</v>
      </c>
      <c r="G83" s="21">
        <f t="shared" si="6"/>
        <v>9531.267123287671</v>
      </c>
    </row>
    <row r="84" spans="2:7" ht="20.25">
      <c r="B84" s="19">
        <v>71</v>
      </c>
      <c r="C84" s="19">
        <v>30</v>
      </c>
      <c r="D84" s="20">
        <f t="shared" si="4"/>
        <v>10500</v>
      </c>
      <c r="E84" s="32">
        <f t="shared" si="7"/>
        <v>-1014.0410958904109</v>
      </c>
      <c r="F84" s="20">
        <f t="shared" si="5"/>
        <v>-245500</v>
      </c>
      <c r="G84" s="21">
        <f t="shared" si="6"/>
        <v>9485.95890410959</v>
      </c>
    </row>
    <row r="85" spans="2:7" ht="20.25">
      <c r="B85" s="19">
        <v>72</v>
      </c>
      <c r="C85" s="19">
        <v>30</v>
      </c>
      <c r="D85" s="20">
        <f t="shared" si="4"/>
        <v>10500</v>
      </c>
      <c r="E85" s="32">
        <f t="shared" si="7"/>
        <v>-1059.349315068493</v>
      </c>
      <c r="F85" s="20">
        <f t="shared" si="5"/>
        <v>-256000</v>
      </c>
      <c r="G85" s="21">
        <f t="shared" si="6"/>
        <v>9440.650684931506</v>
      </c>
    </row>
    <row r="86" spans="2:7" ht="20.25">
      <c r="B86" s="19">
        <v>73</v>
      </c>
      <c r="C86" s="19">
        <v>30</v>
      </c>
      <c r="D86" s="20">
        <f t="shared" si="4"/>
        <v>10500</v>
      </c>
      <c r="E86" s="32">
        <f t="shared" si="7"/>
        <v>-1104.6575342465753</v>
      </c>
      <c r="F86" s="20">
        <f t="shared" si="5"/>
        <v>-266500</v>
      </c>
      <c r="G86" s="21">
        <f t="shared" si="6"/>
        <v>9395.342465753425</v>
      </c>
    </row>
    <row r="87" spans="2:7" ht="20.25">
      <c r="B87" s="19">
        <v>74</v>
      </c>
      <c r="C87" s="19">
        <v>30</v>
      </c>
      <c r="D87" s="20">
        <f t="shared" si="4"/>
        <v>10500</v>
      </c>
      <c r="E87" s="32">
        <f t="shared" si="7"/>
        <v>-1149.9657534246576</v>
      </c>
      <c r="F87" s="20">
        <f t="shared" si="5"/>
        <v>-277000</v>
      </c>
      <c r="G87" s="21">
        <f t="shared" si="6"/>
        <v>9350.034246575342</v>
      </c>
    </row>
    <row r="88" spans="2:7" ht="20.25">
      <c r="B88" s="19">
        <v>75</v>
      </c>
      <c r="C88" s="19">
        <v>30</v>
      </c>
      <c r="D88" s="20">
        <f t="shared" si="4"/>
        <v>10500</v>
      </c>
      <c r="E88" s="32">
        <f t="shared" si="7"/>
        <v>-1195.2739726027398</v>
      </c>
      <c r="F88" s="20">
        <f t="shared" si="5"/>
        <v>-287500</v>
      </c>
      <c r="G88" s="21">
        <f t="shared" si="6"/>
        <v>9304.72602739726</v>
      </c>
    </row>
    <row r="89" spans="2:7" ht="20.25">
      <c r="B89" s="19">
        <v>76</v>
      </c>
      <c r="C89" s="19">
        <v>30</v>
      </c>
      <c r="D89" s="20">
        <f t="shared" si="4"/>
        <v>10500</v>
      </c>
      <c r="E89" s="32">
        <f t="shared" si="7"/>
        <v>-1240.5821917808219</v>
      </c>
      <c r="F89" s="20">
        <f t="shared" si="5"/>
        <v>-298000</v>
      </c>
      <c r="G89" s="21">
        <f t="shared" si="6"/>
        <v>9259.417808219177</v>
      </c>
    </row>
    <row r="90" spans="2:7" ht="20.25">
      <c r="B90" s="19">
        <v>77</v>
      </c>
      <c r="C90" s="19">
        <v>30</v>
      </c>
      <c r="D90" s="20">
        <f t="shared" si="4"/>
        <v>10500</v>
      </c>
      <c r="E90" s="32">
        <f t="shared" si="7"/>
        <v>-1285.890410958904</v>
      </c>
      <c r="F90" s="20">
        <f t="shared" si="5"/>
        <v>-308500</v>
      </c>
      <c r="G90" s="21">
        <f t="shared" si="6"/>
        <v>9214.109589041096</v>
      </c>
    </row>
    <row r="91" spans="2:7" ht="20.25">
      <c r="B91" s="19">
        <v>78</v>
      </c>
      <c r="C91" s="19">
        <v>30</v>
      </c>
      <c r="D91" s="20">
        <f t="shared" si="4"/>
        <v>10500</v>
      </c>
      <c r="E91" s="32">
        <f t="shared" si="7"/>
        <v>-1331.1986301369864</v>
      </c>
      <c r="F91" s="20">
        <f t="shared" si="5"/>
        <v>-319000</v>
      </c>
      <c r="G91" s="21">
        <f t="shared" si="6"/>
        <v>9168.801369863013</v>
      </c>
    </row>
    <row r="92" spans="2:7" ht="20.25">
      <c r="B92" s="19">
        <v>79</v>
      </c>
      <c r="C92" s="19">
        <v>30</v>
      </c>
      <c r="D92" s="20">
        <f t="shared" si="4"/>
        <v>10500</v>
      </c>
      <c r="E92" s="32">
        <f t="shared" si="7"/>
        <v>-1376.5068493150684</v>
      </c>
      <c r="F92" s="20">
        <f t="shared" si="5"/>
        <v>-329500</v>
      </c>
      <c r="G92" s="21">
        <f t="shared" si="6"/>
        <v>9123.493150684932</v>
      </c>
    </row>
    <row r="93" spans="2:7" ht="20.25">
      <c r="B93" s="19">
        <v>80</v>
      </c>
      <c r="C93" s="19">
        <v>30</v>
      </c>
      <c r="D93" s="20">
        <f t="shared" si="4"/>
        <v>10500</v>
      </c>
      <c r="E93" s="32">
        <f t="shared" si="7"/>
        <v>-1421.8150684931506</v>
      </c>
      <c r="F93" s="20">
        <f t="shared" si="5"/>
        <v>-340000</v>
      </c>
      <c r="G93" s="21">
        <f t="shared" si="6"/>
        <v>9078.18493150685</v>
      </c>
    </row>
    <row r="94" spans="2:7" ht="20.25">
      <c r="B94" s="19">
        <v>81</v>
      </c>
      <c r="C94" s="19">
        <v>30</v>
      </c>
      <c r="D94" s="20">
        <f t="shared" si="4"/>
        <v>10500</v>
      </c>
      <c r="E94" s="32">
        <f t="shared" si="7"/>
        <v>-1467.123287671233</v>
      </c>
      <c r="F94" s="20">
        <f t="shared" si="5"/>
        <v>-350500</v>
      </c>
      <c r="G94" s="21">
        <f t="shared" si="6"/>
        <v>9032.876712328767</v>
      </c>
    </row>
    <row r="95" spans="2:7" ht="20.25">
      <c r="B95" s="19">
        <v>82</v>
      </c>
      <c r="C95" s="19">
        <v>30</v>
      </c>
      <c r="D95" s="20">
        <f t="shared" si="4"/>
        <v>10500</v>
      </c>
      <c r="E95" s="32">
        <f t="shared" si="7"/>
        <v>-1512.4315068493152</v>
      </c>
      <c r="F95" s="20">
        <f t="shared" si="5"/>
        <v>-361000</v>
      </c>
      <c r="G95" s="21">
        <f t="shared" si="6"/>
        <v>8987.568493150684</v>
      </c>
    </row>
    <row r="96" spans="2:7" ht="20.25">
      <c r="B96" s="19">
        <v>83</v>
      </c>
      <c r="C96" s="19">
        <v>30</v>
      </c>
      <c r="D96" s="20">
        <f t="shared" si="4"/>
        <v>10500</v>
      </c>
      <c r="E96" s="32">
        <f t="shared" si="7"/>
        <v>-1557.7397260273972</v>
      </c>
      <c r="F96" s="20">
        <f t="shared" si="5"/>
        <v>-371500</v>
      </c>
      <c r="G96" s="21">
        <f t="shared" si="6"/>
        <v>8942.260273972603</v>
      </c>
    </row>
    <row r="97" spans="2:7" ht="20.25">
      <c r="B97" s="19">
        <v>84</v>
      </c>
      <c r="C97" s="19">
        <v>30</v>
      </c>
      <c r="D97" s="20">
        <f t="shared" si="4"/>
        <v>10500</v>
      </c>
      <c r="E97" s="32">
        <f t="shared" si="7"/>
        <v>-1603.0479452054794</v>
      </c>
      <c r="F97" s="20">
        <f t="shared" si="5"/>
        <v>-382000</v>
      </c>
      <c r="G97" s="21">
        <f t="shared" si="6"/>
        <v>8896.952054794521</v>
      </c>
    </row>
    <row r="98" spans="2:7" ht="20.25">
      <c r="B98" s="19">
        <v>85</v>
      </c>
      <c r="C98" s="19">
        <v>30</v>
      </c>
      <c r="D98" s="20">
        <f t="shared" si="4"/>
        <v>10500</v>
      </c>
      <c r="E98" s="32">
        <f t="shared" si="7"/>
        <v>-1648.3561643835617</v>
      </c>
      <c r="F98" s="20">
        <f t="shared" si="5"/>
        <v>-392500</v>
      </c>
      <c r="G98" s="21">
        <f t="shared" si="6"/>
        <v>8851.643835616438</v>
      </c>
    </row>
    <row r="99" spans="2:7" ht="20.25">
      <c r="B99" s="19">
        <v>86</v>
      </c>
      <c r="C99" s="19">
        <v>30</v>
      </c>
      <c r="D99" s="20">
        <f t="shared" si="4"/>
        <v>10500</v>
      </c>
      <c r="E99" s="32">
        <f t="shared" si="7"/>
        <v>-1693.664383561644</v>
      </c>
      <c r="F99" s="20">
        <f t="shared" si="5"/>
        <v>-403000</v>
      </c>
      <c r="G99" s="21">
        <f t="shared" si="6"/>
        <v>8806.335616438357</v>
      </c>
    </row>
    <row r="100" spans="2:7" ht="20.25">
      <c r="B100" s="19">
        <v>87</v>
      </c>
      <c r="C100" s="19">
        <v>30</v>
      </c>
      <c r="D100" s="20">
        <f t="shared" si="4"/>
        <v>10500</v>
      </c>
      <c r="E100" s="32">
        <f t="shared" si="7"/>
        <v>-1738.972602739726</v>
      </c>
      <c r="F100" s="20">
        <f t="shared" si="5"/>
        <v>-413500</v>
      </c>
      <c r="G100" s="21">
        <f t="shared" si="6"/>
        <v>8761.027397260274</v>
      </c>
    </row>
    <row r="101" spans="2:7" ht="20.25">
      <c r="B101" s="19">
        <v>88</v>
      </c>
      <c r="C101" s="19">
        <v>30</v>
      </c>
      <c r="D101" s="20">
        <f t="shared" si="4"/>
        <v>10500</v>
      </c>
      <c r="E101" s="32">
        <f t="shared" si="7"/>
        <v>-1784.2808219178082</v>
      </c>
      <c r="F101" s="20">
        <f t="shared" si="5"/>
        <v>-424000</v>
      </c>
      <c r="G101" s="21">
        <f t="shared" si="6"/>
        <v>8715.719178082192</v>
      </c>
    </row>
    <row r="102" spans="2:7" ht="20.25">
      <c r="B102" s="19">
        <v>89</v>
      </c>
      <c r="C102" s="19">
        <v>30</v>
      </c>
      <c r="D102" s="20">
        <f t="shared" si="4"/>
        <v>10500</v>
      </c>
      <c r="E102" s="32">
        <f t="shared" si="7"/>
        <v>-1829.5890410958905</v>
      </c>
      <c r="F102" s="20">
        <f t="shared" si="5"/>
        <v>-434500</v>
      </c>
      <c r="G102" s="21">
        <f t="shared" si="6"/>
        <v>8670.410958904109</v>
      </c>
    </row>
    <row r="103" spans="2:7" ht="20.25">
      <c r="B103" s="19">
        <v>90</v>
      </c>
      <c r="C103" s="19">
        <v>30</v>
      </c>
      <c r="D103" s="20">
        <f t="shared" si="4"/>
        <v>10500</v>
      </c>
      <c r="E103" s="32">
        <f t="shared" si="7"/>
        <v>-1874.8972602739725</v>
      </c>
      <c r="F103" s="20">
        <f t="shared" si="5"/>
        <v>-445000</v>
      </c>
      <c r="G103" s="21">
        <f t="shared" si="6"/>
        <v>8625.102739726028</v>
      </c>
    </row>
    <row r="104" spans="2:7" ht="20.25">
      <c r="B104" s="19">
        <v>91</v>
      </c>
      <c r="C104" s="19">
        <v>30</v>
      </c>
      <c r="D104" s="20">
        <f t="shared" si="4"/>
        <v>10500</v>
      </c>
      <c r="E104" s="32">
        <f t="shared" si="7"/>
        <v>-1920.2054794520548</v>
      </c>
      <c r="F104" s="20">
        <f t="shared" si="5"/>
        <v>-455500</v>
      </c>
      <c r="G104" s="21">
        <f t="shared" si="6"/>
        <v>8579.794520547945</v>
      </c>
    </row>
    <row r="105" spans="2:7" ht="20.25">
      <c r="B105" s="19">
        <v>92</v>
      </c>
      <c r="C105" s="19">
        <v>30</v>
      </c>
      <c r="D105" s="20">
        <f t="shared" si="4"/>
        <v>10500</v>
      </c>
      <c r="E105" s="32">
        <f t="shared" si="7"/>
        <v>-1965.513698630137</v>
      </c>
      <c r="F105" s="20">
        <f t="shared" si="5"/>
        <v>-466000</v>
      </c>
      <c r="G105" s="21">
        <f t="shared" si="6"/>
        <v>8534.486301369863</v>
      </c>
    </row>
    <row r="106" spans="2:7" ht="20.25">
      <c r="B106" s="19">
        <v>93</v>
      </c>
      <c r="C106" s="19">
        <v>30</v>
      </c>
      <c r="D106" s="20">
        <f t="shared" si="4"/>
        <v>10500</v>
      </c>
      <c r="E106" s="32">
        <f t="shared" si="7"/>
        <v>-2010.8219178082193</v>
      </c>
      <c r="F106" s="20">
        <f t="shared" si="5"/>
        <v>-476500</v>
      </c>
      <c r="G106" s="21">
        <f t="shared" si="6"/>
        <v>8489.17808219178</v>
      </c>
    </row>
    <row r="107" spans="2:7" ht="20.25">
      <c r="B107" s="19">
        <v>94</v>
      </c>
      <c r="C107" s="19">
        <v>30</v>
      </c>
      <c r="D107" s="20">
        <f t="shared" si="4"/>
        <v>10500</v>
      </c>
      <c r="E107" s="32">
        <f t="shared" si="7"/>
        <v>-2056.1301369863013</v>
      </c>
      <c r="F107" s="20">
        <f t="shared" si="5"/>
        <v>-487000</v>
      </c>
      <c r="G107" s="21">
        <f t="shared" si="6"/>
        <v>8443.869863013699</v>
      </c>
    </row>
    <row r="108" spans="2:7" ht="20.25">
      <c r="B108" s="19">
        <v>95</v>
      </c>
      <c r="C108" s="19">
        <v>30</v>
      </c>
      <c r="D108" s="20">
        <f t="shared" si="4"/>
        <v>10500</v>
      </c>
      <c r="E108" s="32">
        <f t="shared" si="7"/>
        <v>-2101.4383561643835</v>
      </c>
      <c r="F108" s="20">
        <f t="shared" si="5"/>
        <v>-497500</v>
      </c>
      <c r="G108" s="21">
        <f t="shared" si="6"/>
        <v>8398.561643835616</v>
      </c>
    </row>
    <row r="109" spans="2:7" ht="20.25">
      <c r="B109" s="19">
        <v>96</v>
      </c>
      <c r="C109" s="19">
        <v>30</v>
      </c>
      <c r="D109" s="20">
        <f t="shared" si="4"/>
        <v>10500</v>
      </c>
      <c r="E109" s="32">
        <f t="shared" si="7"/>
        <v>-2146.746575342466</v>
      </c>
      <c r="F109" s="20">
        <f t="shared" si="5"/>
        <v>-508000</v>
      </c>
      <c r="G109" s="21">
        <f t="shared" si="6"/>
        <v>8353.253424657534</v>
      </c>
    </row>
    <row r="110" spans="2:7" ht="20.25">
      <c r="B110" s="19">
        <v>97</v>
      </c>
      <c r="C110" s="19">
        <v>30</v>
      </c>
      <c r="D110" s="20">
        <f t="shared" si="4"/>
        <v>10500</v>
      </c>
      <c r="E110" s="32">
        <f t="shared" si="7"/>
        <v>-2192.054794520548</v>
      </c>
      <c r="F110" s="20">
        <f t="shared" si="5"/>
        <v>-518500</v>
      </c>
      <c r="G110" s="21">
        <f t="shared" si="6"/>
        <v>8307.945205479453</v>
      </c>
    </row>
    <row r="111" spans="2:7" ht="20.25">
      <c r="B111" s="19">
        <v>98</v>
      </c>
      <c r="C111" s="19">
        <v>30</v>
      </c>
      <c r="D111" s="20">
        <f t="shared" si="4"/>
        <v>10500</v>
      </c>
      <c r="E111" s="32">
        <f t="shared" si="7"/>
        <v>-2237.3630136986303</v>
      </c>
      <c r="F111" s="20">
        <f t="shared" si="5"/>
        <v>-529000</v>
      </c>
      <c r="G111" s="21">
        <f t="shared" si="6"/>
        <v>8262.63698630137</v>
      </c>
    </row>
    <row r="112" spans="2:7" ht="20.25">
      <c r="B112" s="19">
        <v>99</v>
      </c>
      <c r="C112" s="19">
        <v>30</v>
      </c>
      <c r="D112" s="20">
        <f t="shared" si="4"/>
        <v>10500</v>
      </c>
      <c r="E112" s="32">
        <f t="shared" si="7"/>
        <v>-2282.671232876712</v>
      </c>
      <c r="F112" s="20">
        <f t="shared" si="5"/>
        <v>-539500</v>
      </c>
      <c r="G112" s="21">
        <f t="shared" si="6"/>
        <v>8217.328767123288</v>
      </c>
    </row>
    <row r="113" spans="2:7" ht="20.25">
      <c r="B113" s="19">
        <v>100</v>
      </c>
      <c r="C113" s="19">
        <v>30</v>
      </c>
      <c r="D113" s="20">
        <f t="shared" si="4"/>
        <v>10500</v>
      </c>
      <c r="E113" s="32">
        <f t="shared" si="7"/>
        <v>-2327.9794520547944</v>
      </c>
      <c r="F113" s="20">
        <f t="shared" si="5"/>
        <v>-550000</v>
      </c>
      <c r="G113" s="21">
        <f t="shared" si="6"/>
        <v>8172.020547945205</v>
      </c>
    </row>
    <row r="114" spans="2:7" ht="20.25">
      <c r="B114" s="19">
        <v>101</v>
      </c>
      <c r="C114" s="19">
        <v>30</v>
      </c>
      <c r="D114" s="20">
        <f t="shared" si="4"/>
        <v>10500</v>
      </c>
      <c r="E114" s="32">
        <f t="shared" si="7"/>
        <v>-2373.2876712328766</v>
      </c>
      <c r="F114" s="20">
        <f t="shared" si="5"/>
        <v>-560500</v>
      </c>
      <c r="G114" s="21">
        <f t="shared" si="6"/>
        <v>8126.712328767124</v>
      </c>
    </row>
    <row r="115" spans="2:7" ht="20.25">
      <c r="B115" s="19">
        <v>102</v>
      </c>
      <c r="C115" s="19">
        <v>30</v>
      </c>
      <c r="D115" s="20">
        <f t="shared" si="4"/>
        <v>10500</v>
      </c>
      <c r="E115" s="32">
        <f t="shared" si="7"/>
        <v>-2418.595890410959</v>
      </c>
      <c r="F115" s="20">
        <f t="shared" si="5"/>
        <v>-571000</v>
      </c>
      <c r="G115" s="21">
        <f t="shared" si="6"/>
        <v>8081.404109589041</v>
      </c>
    </row>
    <row r="116" spans="2:7" ht="20.25">
      <c r="B116" s="19">
        <v>103</v>
      </c>
      <c r="C116" s="19">
        <v>30</v>
      </c>
      <c r="D116" s="20">
        <f t="shared" si="4"/>
        <v>10500</v>
      </c>
      <c r="E116" s="32">
        <f t="shared" si="7"/>
        <v>-2463.904109589041</v>
      </c>
      <c r="F116" s="20">
        <f t="shared" si="5"/>
        <v>-581500</v>
      </c>
      <c r="G116" s="21">
        <f t="shared" si="6"/>
        <v>8036.095890410959</v>
      </c>
    </row>
    <row r="117" spans="2:7" ht="20.25">
      <c r="B117" s="19">
        <v>104</v>
      </c>
      <c r="C117" s="19">
        <v>30</v>
      </c>
      <c r="D117" s="20">
        <f t="shared" si="4"/>
        <v>10500</v>
      </c>
      <c r="E117" s="32">
        <f t="shared" si="7"/>
        <v>-2509.2123287671234</v>
      </c>
      <c r="F117" s="20">
        <f t="shared" si="5"/>
        <v>-592000</v>
      </c>
      <c r="G117" s="21">
        <f t="shared" si="6"/>
        <v>7990.787671232876</v>
      </c>
    </row>
    <row r="118" spans="2:7" ht="20.25">
      <c r="B118" s="19">
        <v>105</v>
      </c>
      <c r="C118" s="19">
        <v>30</v>
      </c>
      <c r="D118" s="20">
        <f t="shared" si="4"/>
        <v>10500</v>
      </c>
      <c r="E118" s="32">
        <f t="shared" si="7"/>
        <v>-2554.5205479452056</v>
      </c>
      <c r="F118" s="20">
        <f t="shared" si="5"/>
        <v>-602500</v>
      </c>
      <c r="G118" s="21">
        <f t="shared" si="6"/>
        <v>7945.479452054795</v>
      </c>
    </row>
    <row r="119" spans="2:7" ht="20.25">
      <c r="B119" s="19">
        <v>106</v>
      </c>
      <c r="C119" s="19">
        <v>30</v>
      </c>
      <c r="D119" s="20">
        <f t="shared" si="4"/>
        <v>10500</v>
      </c>
      <c r="E119" s="32">
        <f t="shared" si="7"/>
        <v>-2599.828767123288</v>
      </c>
      <c r="F119" s="20">
        <f t="shared" si="5"/>
        <v>-613000</v>
      </c>
      <c r="G119" s="21">
        <f t="shared" si="6"/>
        <v>7900.171232876712</v>
      </c>
    </row>
    <row r="120" spans="2:7" ht="20.25">
      <c r="B120" s="19">
        <v>107</v>
      </c>
      <c r="C120" s="19">
        <v>30</v>
      </c>
      <c r="D120" s="20">
        <f t="shared" si="4"/>
        <v>10500</v>
      </c>
      <c r="E120" s="32">
        <f t="shared" si="7"/>
        <v>-2645.1369863013697</v>
      </c>
      <c r="F120" s="20">
        <f t="shared" si="5"/>
        <v>-623500</v>
      </c>
      <c r="G120" s="21">
        <f t="shared" si="6"/>
        <v>7854.86301369863</v>
      </c>
    </row>
    <row r="121" spans="2:7" ht="20.25">
      <c r="B121" s="19">
        <v>108</v>
      </c>
      <c r="C121" s="19">
        <v>30</v>
      </c>
      <c r="D121" s="20">
        <f t="shared" si="4"/>
        <v>10500</v>
      </c>
      <c r="E121" s="32">
        <f t="shared" si="7"/>
        <v>-2690.445205479452</v>
      </c>
      <c r="F121" s="20">
        <f t="shared" si="5"/>
        <v>-634000</v>
      </c>
      <c r="G121" s="21">
        <f t="shared" si="6"/>
        <v>7809.554794520548</v>
      </c>
    </row>
    <row r="122" spans="2:7" ht="20.25">
      <c r="B122" s="19">
        <v>109</v>
      </c>
      <c r="C122" s="19">
        <v>30</v>
      </c>
      <c r="D122" s="20">
        <f t="shared" si="4"/>
        <v>10500</v>
      </c>
      <c r="E122" s="32">
        <f t="shared" si="7"/>
        <v>-2735.753424657534</v>
      </c>
      <c r="F122" s="20">
        <f t="shared" si="5"/>
        <v>-644500</v>
      </c>
      <c r="G122" s="21">
        <f t="shared" si="6"/>
        <v>7764.246575342466</v>
      </c>
    </row>
    <row r="123" spans="2:7" ht="20.25">
      <c r="B123" s="19">
        <v>110</v>
      </c>
      <c r="C123" s="19">
        <v>30</v>
      </c>
      <c r="D123" s="20">
        <f t="shared" si="4"/>
        <v>10500</v>
      </c>
      <c r="E123" s="32">
        <f t="shared" si="7"/>
        <v>-2781.0616438356165</v>
      </c>
      <c r="F123" s="20">
        <f t="shared" si="5"/>
        <v>-655000</v>
      </c>
      <c r="G123" s="21">
        <f t="shared" si="6"/>
        <v>7718.938356164384</v>
      </c>
    </row>
    <row r="124" spans="2:7" ht="20.25">
      <c r="B124" s="19">
        <v>111</v>
      </c>
      <c r="C124" s="19">
        <v>30</v>
      </c>
      <c r="D124" s="20">
        <f t="shared" si="4"/>
        <v>10500</v>
      </c>
      <c r="E124" s="32">
        <f t="shared" si="7"/>
        <v>-2826.3698630136987</v>
      </c>
      <c r="F124" s="20">
        <f t="shared" si="5"/>
        <v>-665500</v>
      </c>
      <c r="G124" s="21">
        <f t="shared" si="6"/>
        <v>7673.630136986301</v>
      </c>
    </row>
    <row r="125" spans="2:7" ht="20.25">
      <c r="B125" s="19">
        <v>112</v>
      </c>
      <c r="C125" s="19">
        <v>30</v>
      </c>
      <c r="D125" s="20">
        <f t="shared" si="4"/>
        <v>10500</v>
      </c>
      <c r="E125" s="32">
        <f t="shared" si="7"/>
        <v>-2871.678082191781</v>
      </c>
      <c r="F125" s="20">
        <f t="shared" si="5"/>
        <v>-676000</v>
      </c>
      <c r="G125" s="21">
        <f t="shared" si="6"/>
        <v>7628.321917808219</v>
      </c>
    </row>
    <row r="126" spans="2:7" ht="20.25">
      <c r="B126" s="19">
        <v>113</v>
      </c>
      <c r="C126" s="19">
        <v>30</v>
      </c>
      <c r="D126" s="20">
        <f t="shared" si="4"/>
        <v>10500</v>
      </c>
      <c r="E126" s="32">
        <f t="shared" si="7"/>
        <v>-2916.986301369863</v>
      </c>
      <c r="F126" s="20">
        <f t="shared" si="5"/>
        <v>-686500</v>
      </c>
      <c r="G126" s="21">
        <f t="shared" si="6"/>
        <v>7583.013698630137</v>
      </c>
    </row>
    <row r="127" spans="2:7" ht="20.25">
      <c r="B127" s="19">
        <v>114</v>
      </c>
      <c r="C127" s="19">
        <v>30</v>
      </c>
      <c r="D127" s="20">
        <f t="shared" si="4"/>
        <v>10500</v>
      </c>
      <c r="E127" s="32">
        <f t="shared" si="7"/>
        <v>-2962.294520547945</v>
      </c>
      <c r="F127" s="20">
        <f t="shared" si="5"/>
        <v>-697000</v>
      </c>
      <c r="G127" s="21">
        <f t="shared" si="6"/>
        <v>7537.705479452055</v>
      </c>
    </row>
    <row r="128" spans="2:7" ht="20.25">
      <c r="B128" s="19">
        <v>115</v>
      </c>
      <c r="C128" s="19">
        <v>30</v>
      </c>
      <c r="D128" s="20">
        <f t="shared" si="4"/>
        <v>10500</v>
      </c>
      <c r="E128" s="32">
        <f t="shared" si="7"/>
        <v>-3007.6027397260273</v>
      </c>
      <c r="F128" s="20">
        <f t="shared" si="5"/>
        <v>-707500</v>
      </c>
      <c r="G128" s="21">
        <f t="shared" si="6"/>
        <v>7492.397260273972</v>
      </c>
    </row>
    <row r="129" spans="2:7" ht="20.25">
      <c r="B129" s="19">
        <v>116</v>
      </c>
      <c r="C129" s="19">
        <v>30</v>
      </c>
      <c r="D129" s="20">
        <f t="shared" si="4"/>
        <v>10500</v>
      </c>
      <c r="E129" s="32">
        <f t="shared" si="7"/>
        <v>-3052.9109589041095</v>
      </c>
      <c r="F129" s="20">
        <f t="shared" si="5"/>
        <v>-718000</v>
      </c>
      <c r="G129" s="21">
        <f t="shared" si="6"/>
        <v>7447.089041095891</v>
      </c>
    </row>
    <row r="130" spans="2:7" ht="20.25">
      <c r="B130" s="19">
        <v>117</v>
      </c>
      <c r="C130" s="19">
        <v>30</v>
      </c>
      <c r="D130" s="20">
        <f t="shared" si="4"/>
        <v>10500</v>
      </c>
      <c r="E130" s="32">
        <f t="shared" si="7"/>
        <v>-3098.219178082192</v>
      </c>
      <c r="F130" s="20">
        <f t="shared" si="5"/>
        <v>-728500</v>
      </c>
      <c r="G130" s="21">
        <f t="shared" si="6"/>
        <v>7401.780821917808</v>
      </c>
    </row>
    <row r="131" spans="2:7" ht="20.25">
      <c r="B131" s="19">
        <v>118</v>
      </c>
      <c r="C131" s="19">
        <v>30</v>
      </c>
      <c r="D131" s="20">
        <f t="shared" si="4"/>
        <v>10500</v>
      </c>
      <c r="E131" s="32">
        <f t="shared" si="7"/>
        <v>-3143.527397260274</v>
      </c>
      <c r="F131" s="20">
        <f t="shared" si="5"/>
        <v>-739000</v>
      </c>
      <c r="G131" s="21">
        <f t="shared" si="6"/>
        <v>7356.472602739726</v>
      </c>
    </row>
    <row r="132" spans="2:7" ht="20.25">
      <c r="B132" s="19">
        <v>119</v>
      </c>
      <c r="C132" s="19">
        <v>30</v>
      </c>
      <c r="D132" s="20">
        <f t="shared" si="4"/>
        <v>10500</v>
      </c>
      <c r="E132" s="32">
        <f t="shared" si="7"/>
        <v>-3188.8356164383563</v>
      </c>
      <c r="F132" s="20">
        <f t="shared" si="5"/>
        <v>-749500</v>
      </c>
      <c r="G132" s="21">
        <f t="shared" si="6"/>
        <v>7311.164383561643</v>
      </c>
    </row>
    <row r="133" spans="2:7" ht="20.25">
      <c r="B133" s="19">
        <v>120</v>
      </c>
      <c r="C133" s="19">
        <v>30</v>
      </c>
      <c r="D133" s="20">
        <f t="shared" si="4"/>
        <v>10500</v>
      </c>
      <c r="E133" s="32">
        <f t="shared" si="7"/>
        <v>-3234.1438356164385</v>
      </c>
      <c r="F133" s="20">
        <f t="shared" si="5"/>
        <v>-760000</v>
      </c>
      <c r="G133" s="21">
        <f t="shared" si="6"/>
        <v>7265.856164383562</v>
      </c>
    </row>
    <row r="134" spans="2:7" ht="20.25">
      <c r="B134" s="19">
        <v>121</v>
      </c>
      <c r="C134" s="19">
        <v>30</v>
      </c>
      <c r="D134" s="20">
        <f t="shared" si="4"/>
        <v>10500</v>
      </c>
      <c r="E134" s="32">
        <f t="shared" si="7"/>
        <v>-3279.4520547945203</v>
      </c>
      <c r="F134" s="20">
        <f t="shared" si="5"/>
        <v>-770500</v>
      </c>
      <c r="G134" s="21">
        <f t="shared" si="6"/>
        <v>7220.54794520548</v>
      </c>
    </row>
    <row r="135" spans="2:7" ht="20.25">
      <c r="B135" s="19">
        <v>122</v>
      </c>
      <c r="C135" s="19">
        <v>30</v>
      </c>
      <c r="D135" s="20">
        <f t="shared" si="4"/>
        <v>10500</v>
      </c>
      <c r="E135" s="32">
        <f t="shared" si="7"/>
        <v>-3324.7602739726026</v>
      </c>
      <c r="F135" s="20">
        <f t="shared" si="5"/>
        <v>-781000</v>
      </c>
      <c r="G135" s="21">
        <f t="shared" si="6"/>
        <v>7175.239726027397</v>
      </c>
    </row>
    <row r="136" spans="2:7" ht="20.25">
      <c r="B136" s="19">
        <v>123</v>
      </c>
      <c r="C136" s="19">
        <v>30</v>
      </c>
      <c r="D136" s="20">
        <f t="shared" si="4"/>
        <v>10500</v>
      </c>
      <c r="E136" s="32">
        <f t="shared" si="7"/>
        <v>-3370.068493150685</v>
      </c>
      <c r="F136" s="20">
        <f t="shared" si="5"/>
        <v>-791500</v>
      </c>
      <c r="G136" s="21">
        <f t="shared" si="6"/>
        <v>7129.931506849315</v>
      </c>
    </row>
    <row r="137" spans="2:7" ht="20.25">
      <c r="B137" s="19">
        <v>124</v>
      </c>
      <c r="C137" s="19">
        <v>30</v>
      </c>
      <c r="D137" s="20">
        <f t="shared" si="4"/>
        <v>10500</v>
      </c>
      <c r="E137" s="32">
        <f t="shared" si="7"/>
        <v>-3415.376712328767</v>
      </c>
      <c r="F137" s="20">
        <f t="shared" si="5"/>
        <v>-802000</v>
      </c>
      <c r="G137" s="21">
        <f t="shared" si="6"/>
        <v>7084.623287671233</v>
      </c>
    </row>
    <row r="138" spans="2:7" ht="20.25">
      <c r="B138" s="19">
        <v>125</v>
      </c>
      <c r="C138" s="19">
        <v>30</v>
      </c>
      <c r="D138" s="20">
        <f t="shared" si="4"/>
        <v>10500</v>
      </c>
      <c r="E138" s="32">
        <f t="shared" si="7"/>
        <v>-3460.6849315068494</v>
      </c>
      <c r="F138" s="20">
        <f t="shared" si="5"/>
        <v>-812500</v>
      </c>
      <c r="G138" s="21">
        <f t="shared" si="6"/>
        <v>7039.315068493151</v>
      </c>
    </row>
    <row r="139" spans="2:7" ht="20.25">
      <c r="B139" s="19">
        <v>126</v>
      </c>
      <c r="C139" s="19">
        <v>30</v>
      </c>
      <c r="D139" s="20">
        <f t="shared" si="4"/>
        <v>10500</v>
      </c>
      <c r="E139" s="32">
        <f t="shared" si="7"/>
        <v>-3505.9931506849316</v>
      </c>
      <c r="F139" s="20">
        <f t="shared" si="5"/>
        <v>-823000</v>
      </c>
      <c r="G139" s="21">
        <f t="shared" si="6"/>
        <v>6994.006849315068</v>
      </c>
    </row>
    <row r="140" spans="2:7" ht="20.25">
      <c r="B140" s="19">
        <v>127</v>
      </c>
      <c r="C140" s="19">
        <v>30</v>
      </c>
      <c r="D140" s="20">
        <f t="shared" si="4"/>
        <v>10500</v>
      </c>
      <c r="E140" s="32">
        <f t="shared" si="7"/>
        <v>-3551.301369863014</v>
      </c>
      <c r="F140" s="20">
        <f t="shared" si="5"/>
        <v>-833500</v>
      </c>
      <c r="G140" s="21">
        <f t="shared" si="6"/>
        <v>6948.698630136986</v>
      </c>
    </row>
    <row r="141" spans="2:7" ht="20.25">
      <c r="B141" s="19">
        <v>128</v>
      </c>
      <c r="C141" s="19">
        <v>30</v>
      </c>
      <c r="D141" s="20">
        <f t="shared" si="4"/>
        <v>10500</v>
      </c>
      <c r="E141" s="32">
        <f t="shared" si="7"/>
        <v>-3596.609589041096</v>
      </c>
      <c r="F141" s="20">
        <f t="shared" si="5"/>
        <v>-844000</v>
      </c>
      <c r="G141" s="21">
        <f t="shared" si="6"/>
        <v>6903.390410958904</v>
      </c>
    </row>
    <row r="142" spans="2:7" ht="20.25">
      <c r="B142" s="19">
        <v>129</v>
      </c>
      <c r="C142" s="19">
        <v>30</v>
      </c>
      <c r="D142" s="20">
        <f t="shared" si="4"/>
        <v>10500</v>
      </c>
      <c r="E142" s="32">
        <f t="shared" si="7"/>
        <v>-3641.917808219178</v>
      </c>
      <c r="F142" s="20">
        <f t="shared" si="5"/>
        <v>-854500</v>
      </c>
      <c r="G142" s="21">
        <f t="shared" si="6"/>
        <v>6858.0821917808225</v>
      </c>
    </row>
    <row r="143" spans="2:7" ht="20.25">
      <c r="B143" s="19">
        <v>130</v>
      </c>
      <c r="C143" s="19">
        <v>30</v>
      </c>
      <c r="D143" s="20">
        <f aca="true" t="shared" si="8" ref="D143:D170">$E$6</f>
        <v>10500</v>
      </c>
      <c r="E143" s="32">
        <f t="shared" si="7"/>
        <v>-3687.22602739726</v>
      </c>
      <c r="F143" s="20">
        <f aca="true" t="shared" si="9" ref="F143:F170">SUM(F142-D143)</f>
        <v>-865000</v>
      </c>
      <c r="G143" s="21">
        <f aca="true" t="shared" si="10" ref="G143:G170">D143+E143</f>
        <v>6812.773972602739</v>
      </c>
    </row>
    <row r="144" spans="2:7" ht="20.25">
      <c r="B144" s="19">
        <v>131</v>
      </c>
      <c r="C144" s="19">
        <v>30</v>
      </c>
      <c r="D144" s="20">
        <f t="shared" si="8"/>
        <v>10500</v>
      </c>
      <c r="E144" s="32">
        <f aca="true" t="shared" si="11" ref="E144:E170">F143*$E$11/100*C144/365</f>
        <v>-3732.5342465753424</v>
      </c>
      <c r="F144" s="20">
        <f t="shared" si="9"/>
        <v>-875500</v>
      </c>
      <c r="G144" s="21">
        <f t="shared" si="10"/>
        <v>6767.465753424658</v>
      </c>
    </row>
    <row r="145" spans="2:7" ht="20.25">
      <c r="B145" s="19">
        <v>132</v>
      </c>
      <c r="C145" s="19">
        <v>30</v>
      </c>
      <c r="D145" s="20">
        <f t="shared" si="8"/>
        <v>10500</v>
      </c>
      <c r="E145" s="32">
        <f t="shared" si="11"/>
        <v>-3777.8424657534247</v>
      </c>
      <c r="F145" s="20">
        <f t="shared" si="9"/>
        <v>-886000</v>
      </c>
      <c r="G145" s="21">
        <f t="shared" si="10"/>
        <v>6722.157534246575</v>
      </c>
    </row>
    <row r="146" spans="2:7" ht="20.25">
      <c r="B146" s="19">
        <v>133</v>
      </c>
      <c r="C146" s="19">
        <v>30</v>
      </c>
      <c r="D146" s="20">
        <f t="shared" si="8"/>
        <v>10500</v>
      </c>
      <c r="E146" s="32">
        <f t="shared" si="11"/>
        <v>-3823.150684931507</v>
      </c>
      <c r="F146" s="20">
        <f t="shared" si="9"/>
        <v>-896500</v>
      </c>
      <c r="G146" s="21">
        <f t="shared" si="10"/>
        <v>6676.8493150684935</v>
      </c>
    </row>
    <row r="147" spans="2:7" ht="20.25">
      <c r="B147" s="19">
        <v>134</v>
      </c>
      <c r="C147" s="19">
        <v>30</v>
      </c>
      <c r="D147" s="20">
        <f t="shared" si="8"/>
        <v>10500</v>
      </c>
      <c r="E147" s="32">
        <f t="shared" si="11"/>
        <v>-3868.458904109589</v>
      </c>
      <c r="F147" s="20">
        <f t="shared" si="9"/>
        <v>-907000</v>
      </c>
      <c r="G147" s="21">
        <f t="shared" si="10"/>
        <v>6631.54109589041</v>
      </c>
    </row>
    <row r="148" spans="2:7" ht="20.25">
      <c r="B148" s="19">
        <v>135</v>
      </c>
      <c r="C148" s="19">
        <v>30</v>
      </c>
      <c r="D148" s="20">
        <f t="shared" si="8"/>
        <v>10500</v>
      </c>
      <c r="E148" s="32">
        <f t="shared" si="11"/>
        <v>-3913.7671232876714</v>
      </c>
      <c r="F148" s="20">
        <f t="shared" si="9"/>
        <v>-917500</v>
      </c>
      <c r="G148" s="21">
        <f t="shared" si="10"/>
        <v>6586.232876712329</v>
      </c>
    </row>
    <row r="149" spans="2:7" ht="20.25">
      <c r="B149" s="19">
        <v>136</v>
      </c>
      <c r="C149" s="19">
        <v>30</v>
      </c>
      <c r="D149" s="20">
        <f t="shared" si="8"/>
        <v>10500</v>
      </c>
      <c r="E149" s="32">
        <f t="shared" si="11"/>
        <v>-3959.0753424657532</v>
      </c>
      <c r="F149" s="20">
        <f t="shared" si="9"/>
        <v>-928000</v>
      </c>
      <c r="G149" s="21">
        <f t="shared" si="10"/>
        <v>6540.924657534247</v>
      </c>
    </row>
    <row r="150" spans="2:7" ht="20.25">
      <c r="B150" s="19">
        <v>137</v>
      </c>
      <c r="C150" s="19">
        <v>30</v>
      </c>
      <c r="D150" s="20">
        <f t="shared" si="8"/>
        <v>10500</v>
      </c>
      <c r="E150" s="32">
        <f t="shared" si="11"/>
        <v>-4004.3835616438355</v>
      </c>
      <c r="F150" s="20">
        <f t="shared" si="9"/>
        <v>-938500</v>
      </c>
      <c r="G150" s="21">
        <f t="shared" si="10"/>
        <v>6495.6164383561645</v>
      </c>
    </row>
    <row r="151" spans="2:7" ht="20.25">
      <c r="B151" s="19">
        <v>138</v>
      </c>
      <c r="C151" s="19">
        <v>30</v>
      </c>
      <c r="D151" s="20">
        <f t="shared" si="8"/>
        <v>10500</v>
      </c>
      <c r="E151" s="32">
        <f t="shared" si="11"/>
        <v>-4049.6917808219177</v>
      </c>
      <c r="F151" s="20">
        <f t="shared" si="9"/>
        <v>-949000</v>
      </c>
      <c r="G151" s="21">
        <f t="shared" si="10"/>
        <v>6450.308219178082</v>
      </c>
    </row>
    <row r="152" spans="2:7" ht="20.25">
      <c r="B152" s="19">
        <v>139</v>
      </c>
      <c r="C152" s="19">
        <v>30</v>
      </c>
      <c r="D152" s="20">
        <f t="shared" si="8"/>
        <v>10500</v>
      </c>
      <c r="E152" s="32">
        <f t="shared" si="11"/>
        <v>-4095</v>
      </c>
      <c r="F152" s="20">
        <f t="shared" si="9"/>
        <v>-959500</v>
      </c>
      <c r="G152" s="21">
        <f t="shared" si="10"/>
        <v>6405</v>
      </c>
    </row>
    <row r="153" spans="2:7" ht="20.25">
      <c r="B153" s="19">
        <v>140</v>
      </c>
      <c r="C153" s="19">
        <v>30</v>
      </c>
      <c r="D153" s="20">
        <f t="shared" si="8"/>
        <v>10500</v>
      </c>
      <c r="E153" s="32">
        <f t="shared" si="11"/>
        <v>-4140.308219178082</v>
      </c>
      <c r="F153" s="20">
        <f t="shared" si="9"/>
        <v>-970000</v>
      </c>
      <c r="G153" s="21">
        <f t="shared" si="10"/>
        <v>6359.691780821918</v>
      </c>
    </row>
    <row r="154" spans="2:7" ht="20.25">
      <c r="B154" s="19">
        <v>141</v>
      </c>
      <c r="C154" s="19">
        <v>30</v>
      </c>
      <c r="D154" s="20">
        <f t="shared" si="8"/>
        <v>10500</v>
      </c>
      <c r="E154" s="32">
        <f t="shared" si="11"/>
        <v>-4185.6164383561645</v>
      </c>
      <c r="F154" s="20">
        <f t="shared" si="9"/>
        <v>-980500</v>
      </c>
      <c r="G154" s="21">
        <f t="shared" si="10"/>
        <v>6314.3835616438355</v>
      </c>
    </row>
    <row r="155" spans="2:7" ht="20.25">
      <c r="B155" s="19">
        <v>142</v>
      </c>
      <c r="C155" s="19">
        <v>30</v>
      </c>
      <c r="D155" s="20">
        <f t="shared" si="8"/>
        <v>10500</v>
      </c>
      <c r="E155" s="32">
        <f t="shared" si="11"/>
        <v>-4230.924657534247</v>
      </c>
      <c r="F155" s="20">
        <f t="shared" si="9"/>
        <v>-991000</v>
      </c>
      <c r="G155" s="21">
        <f t="shared" si="10"/>
        <v>6269.075342465753</v>
      </c>
    </row>
    <row r="156" spans="2:7" ht="20.25">
      <c r="B156" s="19">
        <v>143</v>
      </c>
      <c r="C156" s="19">
        <v>30</v>
      </c>
      <c r="D156" s="20">
        <f t="shared" si="8"/>
        <v>10500</v>
      </c>
      <c r="E156" s="32">
        <f t="shared" si="11"/>
        <v>-4276.232876712329</v>
      </c>
      <c r="F156" s="20">
        <f t="shared" si="9"/>
        <v>-1001500</v>
      </c>
      <c r="G156" s="21">
        <f t="shared" si="10"/>
        <v>6223.767123287671</v>
      </c>
    </row>
    <row r="157" spans="2:7" ht="20.25">
      <c r="B157" s="19">
        <v>144</v>
      </c>
      <c r="C157" s="19">
        <v>30</v>
      </c>
      <c r="D157" s="20">
        <f t="shared" si="8"/>
        <v>10500</v>
      </c>
      <c r="E157" s="32">
        <f t="shared" si="11"/>
        <v>-4321.541095890411</v>
      </c>
      <c r="F157" s="20">
        <f t="shared" si="9"/>
        <v>-1012000</v>
      </c>
      <c r="G157" s="21">
        <f t="shared" si="10"/>
        <v>6178.458904109589</v>
      </c>
    </row>
    <row r="158" spans="2:7" ht="20.25">
      <c r="B158" s="19">
        <v>145</v>
      </c>
      <c r="C158" s="19">
        <v>30</v>
      </c>
      <c r="D158" s="20">
        <f t="shared" si="8"/>
        <v>10500</v>
      </c>
      <c r="E158" s="32">
        <f t="shared" si="11"/>
        <v>-4366.8493150684935</v>
      </c>
      <c r="F158" s="20">
        <f t="shared" si="9"/>
        <v>-1022500</v>
      </c>
      <c r="G158" s="21">
        <f t="shared" si="10"/>
        <v>6133.1506849315065</v>
      </c>
    </row>
    <row r="159" spans="2:7" ht="20.25">
      <c r="B159" s="19">
        <v>146</v>
      </c>
      <c r="C159" s="19">
        <v>30</v>
      </c>
      <c r="D159" s="20">
        <f t="shared" si="8"/>
        <v>10500</v>
      </c>
      <c r="E159" s="32">
        <f t="shared" si="11"/>
        <v>-4412.157534246576</v>
      </c>
      <c r="F159" s="20">
        <f t="shared" si="9"/>
        <v>-1033000</v>
      </c>
      <c r="G159" s="21">
        <f t="shared" si="10"/>
        <v>6087.842465753424</v>
      </c>
    </row>
    <row r="160" spans="2:7" ht="20.25">
      <c r="B160" s="19">
        <v>147</v>
      </c>
      <c r="C160" s="19">
        <v>30</v>
      </c>
      <c r="D160" s="20">
        <f t="shared" si="8"/>
        <v>10500</v>
      </c>
      <c r="E160" s="32">
        <f t="shared" si="11"/>
        <v>-4457.465753424657</v>
      </c>
      <c r="F160" s="20">
        <f t="shared" si="9"/>
        <v>-1043500</v>
      </c>
      <c r="G160" s="21">
        <f t="shared" si="10"/>
        <v>6042.534246575343</v>
      </c>
    </row>
    <row r="161" spans="2:7" ht="20.25">
      <c r="B161" s="19">
        <v>148</v>
      </c>
      <c r="C161" s="19">
        <v>30</v>
      </c>
      <c r="D161" s="20">
        <f t="shared" si="8"/>
        <v>10500</v>
      </c>
      <c r="E161" s="32">
        <f t="shared" si="11"/>
        <v>-4502.773972602739</v>
      </c>
      <c r="F161" s="20">
        <f t="shared" si="9"/>
        <v>-1054000</v>
      </c>
      <c r="G161" s="21">
        <f t="shared" si="10"/>
        <v>5997.226027397261</v>
      </c>
    </row>
    <row r="162" spans="2:7" ht="20.25">
      <c r="B162" s="19">
        <v>149</v>
      </c>
      <c r="C162" s="19">
        <v>30</v>
      </c>
      <c r="D162" s="20">
        <f t="shared" si="8"/>
        <v>10500</v>
      </c>
      <c r="E162" s="32">
        <f t="shared" si="11"/>
        <v>-4548.082191780822</v>
      </c>
      <c r="F162" s="20">
        <f t="shared" si="9"/>
        <v>-1064500</v>
      </c>
      <c r="G162" s="21">
        <f t="shared" si="10"/>
        <v>5951.917808219178</v>
      </c>
    </row>
    <row r="163" spans="2:7" ht="20.25">
      <c r="B163" s="19">
        <v>150</v>
      </c>
      <c r="C163" s="19">
        <v>30</v>
      </c>
      <c r="D163" s="20">
        <f t="shared" si="8"/>
        <v>10500</v>
      </c>
      <c r="E163" s="32">
        <f t="shared" si="11"/>
        <v>-4593.390410958904</v>
      </c>
      <c r="F163" s="20">
        <f t="shared" si="9"/>
        <v>-1075000</v>
      </c>
      <c r="G163" s="21">
        <f t="shared" si="10"/>
        <v>5906.609589041096</v>
      </c>
    </row>
    <row r="164" spans="2:7" ht="20.25">
      <c r="B164" s="19">
        <v>151</v>
      </c>
      <c r="C164" s="19">
        <v>30</v>
      </c>
      <c r="D164" s="20">
        <f t="shared" si="8"/>
        <v>10500</v>
      </c>
      <c r="E164" s="32">
        <f t="shared" si="11"/>
        <v>-4638.698630136986</v>
      </c>
      <c r="F164" s="20">
        <f t="shared" si="9"/>
        <v>-1085500</v>
      </c>
      <c r="G164" s="21">
        <f t="shared" si="10"/>
        <v>5861.301369863014</v>
      </c>
    </row>
    <row r="165" spans="2:7" ht="20.25">
      <c r="B165" s="19">
        <v>152</v>
      </c>
      <c r="C165" s="19">
        <v>30</v>
      </c>
      <c r="D165" s="20">
        <f t="shared" si="8"/>
        <v>10500</v>
      </c>
      <c r="E165" s="32">
        <f t="shared" si="11"/>
        <v>-4684.006849315068</v>
      </c>
      <c r="F165" s="20">
        <f t="shared" si="9"/>
        <v>-1096000</v>
      </c>
      <c r="G165" s="21">
        <f t="shared" si="10"/>
        <v>5815.993150684932</v>
      </c>
    </row>
    <row r="166" spans="2:7" ht="20.25">
      <c r="B166" s="19">
        <v>153</v>
      </c>
      <c r="C166" s="19">
        <v>30</v>
      </c>
      <c r="D166" s="20">
        <f t="shared" si="8"/>
        <v>10500</v>
      </c>
      <c r="E166" s="32">
        <f t="shared" si="11"/>
        <v>-4729.315068493151</v>
      </c>
      <c r="F166" s="20">
        <f t="shared" si="9"/>
        <v>-1106500</v>
      </c>
      <c r="G166" s="21">
        <f t="shared" si="10"/>
        <v>5770.684931506849</v>
      </c>
    </row>
    <row r="167" spans="2:7" ht="20.25">
      <c r="B167" s="19">
        <v>154</v>
      </c>
      <c r="C167" s="19">
        <v>30</v>
      </c>
      <c r="D167" s="20">
        <f t="shared" si="8"/>
        <v>10500</v>
      </c>
      <c r="E167" s="32">
        <f t="shared" si="11"/>
        <v>-4774.623287671233</v>
      </c>
      <c r="F167" s="20">
        <f t="shared" si="9"/>
        <v>-1117000</v>
      </c>
      <c r="G167" s="21">
        <f t="shared" si="10"/>
        <v>5725.376712328767</v>
      </c>
    </row>
    <row r="168" spans="2:7" ht="20.25">
      <c r="B168" s="19">
        <v>155</v>
      </c>
      <c r="C168" s="19">
        <v>30</v>
      </c>
      <c r="D168" s="20">
        <f t="shared" si="8"/>
        <v>10500</v>
      </c>
      <c r="E168" s="32">
        <f t="shared" si="11"/>
        <v>-4819.931506849315</v>
      </c>
      <c r="F168" s="20">
        <f t="shared" si="9"/>
        <v>-1127500</v>
      </c>
      <c r="G168" s="21">
        <f t="shared" si="10"/>
        <v>5680.068493150685</v>
      </c>
    </row>
    <row r="169" spans="2:7" ht="20.25">
      <c r="B169" s="19">
        <v>156</v>
      </c>
      <c r="C169" s="19">
        <v>30</v>
      </c>
      <c r="D169" s="20">
        <f t="shared" si="8"/>
        <v>10500</v>
      </c>
      <c r="E169" s="32">
        <f t="shared" si="11"/>
        <v>-4865.239726027397</v>
      </c>
      <c r="F169" s="20">
        <f t="shared" si="9"/>
        <v>-1138000</v>
      </c>
      <c r="G169" s="21">
        <f t="shared" si="10"/>
        <v>5634.760273972603</v>
      </c>
    </row>
    <row r="170" spans="2:7" ht="20.25">
      <c r="B170" s="19">
        <v>157</v>
      </c>
      <c r="C170" s="19">
        <v>30</v>
      </c>
      <c r="D170" s="20">
        <f t="shared" si="8"/>
        <v>10500</v>
      </c>
      <c r="E170" s="32">
        <f t="shared" si="11"/>
        <v>-4910.54794520548</v>
      </c>
      <c r="F170" s="20">
        <f t="shared" si="9"/>
        <v>-1148500</v>
      </c>
      <c r="G170" s="21">
        <f t="shared" si="10"/>
        <v>5589.45205479452</v>
      </c>
    </row>
  </sheetData>
  <sheetProtection sheet="1"/>
  <mergeCells count="5">
    <mergeCell ref="A1:G1"/>
    <mergeCell ref="F4:J4"/>
    <mergeCell ref="H5:L5"/>
    <mergeCell ref="H6:L6"/>
    <mergeCell ref="H2:I2"/>
  </mergeCells>
  <conditionalFormatting sqref="B13:G61">
    <cfRule type="cellIs" priority="11" dxfId="24" operator="lessThan" stopIfTrue="1">
      <formula>0</formula>
    </cfRule>
  </conditionalFormatting>
  <conditionalFormatting sqref="B14:G61">
    <cfRule type="cellIs" priority="10" dxfId="24" operator="lessThan" stopIfTrue="1">
      <formula>0</formula>
    </cfRule>
  </conditionalFormatting>
  <conditionalFormatting sqref="B14:G61">
    <cfRule type="cellIs" priority="9" dxfId="24" operator="lessThan" stopIfTrue="1">
      <formula>0</formula>
    </cfRule>
  </conditionalFormatting>
  <conditionalFormatting sqref="E14:E61">
    <cfRule type="cellIs" priority="8" dxfId="24" operator="lessThan" stopIfTrue="1">
      <formula>0</formula>
    </cfRule>
  </conditionalFormatting>
  <conditionalFormatting sqref="E14:E61">
    <cfRule type="cellIs" priority="7" dxfId="24" operator="lessThan" stopIfTrue="1">
      <formula>0</formula>
    </cfRule>
  </conditionalFormatting>
  <conditionalFormatting sqref="E14:E61">
    <cfRule type="cellIs" priority="6" dxfId="24" operator="lessThan" stopIfTrue="1">
      <formula>0</formula>
    </cfRule>
  </conditionalFormatting>
  <conditionalFormatting sqref="B13:G170">
    <cfRule type="cellIs" priority="5" dxfId="24" operator="lessThan" stopIfTrue="1">
      <formula>0</formula>
    </cfRule>
  </conditionalFormatting>
  <conditionalFormatting sqref="B13:G170">
    <cfRule type="cellIs" priority="4" dxfId="24" operator="lessThan" stopIfTrue="1">
      <formula>0</formula>
    </cfRule>
  </conditionalFormatting>
  <conditionalFormatting sqref="B13:G170">
    <cfRule type="cellIs" priority="3" dxfId="24" operator="lessThan" stopIfTrue="1">
      <formula>0</formula>
    </cfRule>
  </conditionalFormatting>
  <conditionalFormatting sqref="B13:G170">
    <cfRule type="cellIs" priority="2" dxfId="24" operator="lessThan" stopIfTrue="1">
      <formula>0</formula>
    </cfRule>
  </conditionalFormatting>
  <conditionalFormatting sqref="B13:G170">
    <cfRule type="cellIs" priority="1" dxfId="24" operator="lessThan" stopIfTrue="1">
      <formula>0</formula>
    </cfRule>
  </conditionalFormatting>
  <hyperlinks>
    <hyperlink ref="H2:I2" location="MENU!A1" display="กลับเมนูหลัก"/>
  </hyperlinks>
  <printOptions/>
  <pageMargins left="0.6" right="0.4330708661417323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5.8515625" style="23" bestFit="1" customWidth="1"/>
    <col min="2" max="2" width="13.140625" style="23" bestFit="1" customWidth="1"/>
    <col min="3" max="3" width="9.140625" style="23" bestFit="1" customWidth="1"/>
    <col min="4" max="4" width="13.7109375" style="23" customWidth="1"/>
    <col min="5" max="5" width="11.7109375" style="23" bestFit="1" customWidth="1"/>
    <col min="6" max="6" width="13.7109375" style="23" bestFit="1" customWidth="1"/>
    <col min="7" max="7" width="11.7109375" style="23" bestFit="1" customWidth="1"/>
    <col min="8" max="8" width="9.57421875" style="23" customWidth="1"/>
    <col min="9" max="9" width="11.140625" style="23" customWidth="1"/>
    <col min="10" max="16384" width="9.00390625" style="23" customWidth="1"/>
  </cols>
  <sheetData>
    <row r="1" spans="1:7" ht="26.25" customHeight="1">
      <c r="A1" s="98" t="str">
        <f>MENU!B8</f>
        <v>ฉุกเฉินและATM (แบบสหกรณ์ฯ)</v>
      </c>
      <c r="B1" s="98"/>
      <c r="C1" s="98"/>
      <c r="D1" s="98"/>
      <c r="E1" s="98"/>
      <c r="F1" s="98"/>
      <c r="G1" s="98"/>
    </row>
    <row r="2" spans="1:9" ht="21.75" customHeight="1">
      <c r="A2" s="23" t="str">
        <f>"เงินกู้สามัญ ปัจจุบัน อยู่ที่ "&amp;IF(E4=1,MENU!D8,MENU!E8)&amp;" งวด ผ่อนชำระ อัตราดอกเบี้ยร้อยละ "&amp;E11&amp;" ต่อปี เงินเดือนคงเหลือร้อยละ "&amp;MENU!J8</f>
        <v>เงินกู้สามัญ ปัจจุบัน อยู่ที่ 12 งวด ผ่อนชำระ อัตราดอกเบี้ยร้อยละ 6.25 ต่อปี เงินเดือนคงเหลือร้อยละ 10</v>
      </c>
      <c r="H2" s="100" t="s">
        <v>33</v>
      </c>
      <c r="I2" s="100"/>
    </row>
    <row r="3" ht="21.75" customHeight="1" thickBot="1">
      <c r="A3" s="23" t="str">
        <f>"กู้แบบสหกรณ์รีกู้ใหม่ได้เมื่อชำระแล้ว "&amp;MENU!K8</f>
        <v>กู้แบบสหกรณ์รีกู้ใหม่ได้เมื่อชำระแล้ว ฉุกเฉิน 6 งวด / ATM 1 งวด</v>
      </c>
    </row>
    <row r="4" spans="4:10" ht="24" customHeight="1" thickBot="1">
      <c r="D4" s="2" t="s">
        <v>58</v>
      </c>
      <c r="E4" s="50">
        <v>1</v>
      </c>
      <c r="F4" s="99" t="str">
        <f>IF(E4=1,"กลุ่ม 1 ลูกจ้างประจำ, ข้าราชการ",IF(E4=2,"กลุ่ม 2 พนง.ราชการ, พกส.วิชาชีพ",IF(E4=3,"กลุ่ม 3 พกส. สนับสนุน/บริการ",IF(E4=4,"กลุ่ม 4 ลูกจ้างชั่วคราว","โปรดระบุจำนวนในช่วง 1-4"))))</f>
        <v>กลุ่ม 1 ลูกจ้างประจำ, ข้าราชการ</v>
      </c>
      <c r="G4" s="99"/>
      <c r="H4" s="99"/>
      <c r="I4" s="99"/>
      <c r="J4" s="99"/>
    </row>
    <row r="5" spans="1:12" ht="21.75" thickBot="1">
      <c r="A5" s="2" t="s">
        <v>0</v>
      </c>
      <c r="B5" s="3"/>
      <c r="C5" s="2" t="s">
        <v>1</v>
      </c>
      <c r="D5" s="2" t="s">
        <v>2</v>
      </c>
      <c r="E5" s="4">
        <f>E8</f>
        <v>80000</v>
      </c>
      <c r="F5" s="2" t="s">
        <v>3</v>
      </c>
      <c r="G5" s="4"/>
      <c r="H5" s="99"/>
      <c r="I5" s="99"/>
      <c r="J5" s="99"/>
      <c r="K5" s="99"/>
      <c r="L5" s="99"/>
    </row>
    <row r="6" spans="1:12" ht="22.5" thickBot="1">
      <c r="A6" s="2" t="s">
        <v>4</v>
      </c>
      <c r="B6" s="3"/>
      <c r="C6" s="2" t="s">
        <v>1</v>
      </c>
      <c r="D6" s="2" t="s">
        <v>4</v>
      </c>
      <c r="E6" s="5">
        <f>CEILING(($E$5/$E$10),100)</f>
        <v>6700</v>
      </c>
      <c r="F6" s="2" t="s">
        <v>5</v>
      </c>
      <c r="G6" s="6">
        <f>E5-G5</f>
        <v>80000</v>
      </c>
      <c r="H6" s="99"/>
      <c r="I6" s="99"/>
      <c r="J6" s="99"/>
      <c r="K6" s="99"/>
      <c r="L6" s="99"/>
    </row>
    <row r="7" spans="1:6" ht="21.75" thickBot="1">
      <c r="A7" s="2" t="s">
        <v>6</v>
      </c>
      <c r="B7" s="3"/>
      <c r="C7" s="2" t="s">
        <v>7</v>
      </c>
      <c r="D7" s="2" t="s">
        <v>8</v>
      </c>
      <c r="E7" s="7">
        <f>E6</f>
        <v>6700</v>
      </c>
      <c r="F7" s="2" t="s">
        <v>1</v>
      </c>
    </row>
    <row r="8" spans="1:7" ht="21.75" thickBot="1">
      <c r="A8" s="2" t="s">
        <v>9</v>
      </c>
      <c r="B8" s="8">
        <f>SUM(B6*B7)</f>
        <v>0</v>
      </c>
      <c r="C8" s="2" t="s">
        <v>1</v>
      </c>
      <c r="D8" s="65" t="s">
        <v>66</v>
      </c>
      <c r="E8" s="66">
        <f>IF(E4=1,MENU!F8,IF(E4=2,MENU!G8,IF(E4=3,MENU!H8,IF(E4=4,MENU!I8,0))))</f>
        <v>80000</v>
      </c>
      <c r="F8" s="23" t="s">
        <v>1</v>
      </c>
      <c r="G8" s="56">
        <f>IF(E8&lt;E5,F4&amp;" กู้ได้ไม่เกิน "&amp;E8&amp;" บาท โปรดระบะจำนวน ขอกู้...... ใหม่","")</f>
      </c>
    </row>
    <row r="9" spans="1:7" ht="21.75" thickBot="1">
      <c r="A9" s="2" t="s">
        <v>10</v>
      </c>
      <c r="B9" s="8">
        <f>(E10*B6)+B5</f>
        <v>0</v>
      </c>
      <c r="D9" s="9" t="s">
        <v>11</v>
      </c>
      <c r="E9" s="10">
        <f>J10</f>
        <v>1</v>
      </c>
      <c r="F9" s="9" t="s">
        <v>12</v>
      </c>
      <c r="G9" s="56">
        <f>IF(E10&gt;H10,"จำนวนงวดสูงสุดต้องไม่เกิน "&amp;H10&amp;" งวด หรือคิดเป็น "&amp;J10&amp;" ปี โปรดระบุจำนวน ผ่อนชำระ......ปี ใหม่","")</f>
      </c>
    </row>
    <row r="10" spans="1:11" ht="21.75" thickBot="1">
      <c r="A10" s="2"/>
      <c r="B10" s="11"/>
      <c r="D10" s="9" t="s">
        <v>13</v>
      </c>
      <c r="E10" s="12">
        <f>E9*12</f>
        <v>12</v>
      </c>
      <c r="F10" s="13" t="s">
        <v>7</v>
      </c>
      <c r="G10" s="11" t="s">
        <v>60</v>
      </c>
      <c r="H10" s="57">
        <f>IF(E4=1,MENU!D8,MENU!E8)</f>
        <v>12</v>
      </c>
      <c r="I10" s="13" t="s">
        <v>61</v>
      </c>
      <c r="J10" s="11">
        <f>H10/12</f>
        <v>1</v>
      </c>
      <c r="K10" s="11" t="s">
        <v>12</v>
      </c>
    </row>
    <row r="11" spans="1:6" ht="21.75" thickBot="1">
      <c r="A11" s="2"/>
      <c r="B11" s="11"/>
      <c r="D11" s="9" t="s">
        <v>21</v>
      </c>
      <c r="E11" s="14">
        <f>MENU!C8</f>
        <v>6.25</v>
      </c>
      <c r="F11" s="13" t="s">
        <v>14</v>
      </c>
    </row>
    <row r="12" spans="2:7" ht="21">
      <c r="B12" s="67" t="s">
        <v>67</v>
      </c>
      <c r="C12" s="68"/>
      <c r="D12" s="68"/>
      <c r="E12" s="68"/>
      <c r="F12" s="68"/>
      <c r="G12" s="68"/>
    </row>
    <row r="13" spans="2:7" ht="21">
      <c r="B13" s="16" t="s">
        <v>15</v>
      </c>
      <c r="C13" s="17" t="s">
        <v>16</v>
      </c>
      <c r="D13" s="16" t="s">
        <v>17</v>
      </c>
      <c r="E13" s="16" t="s">
        <v>18</v>
      </c>
      <c r="F13" s="16" t="s">
        <v>19</v>
      </c>
      <c r="G13" s="18" t="s">
        <v>20</v>
      </c>
    </row>
    <row r="14" spans="2:7" ht="20.25">
      <c r="B14" s="19">
        <v>1</v>
      </c>
      <c r="C14" s="19">
        <v>30</v>
      </c>
      <c r="D14" s="20">
        <f>$E$6</f>
        <v>6700</v>
      </c>
      <c r="E14" s="20">
        <f>E5*$E$11/100*C14/365</f>
        <v>410.958904109589</v>
      </c>
      <c r="F14" s="20">
        <f>SUM(E5-D14)</f>
        <v>73300</v>
      </c>
      <c r="G14" s="21">
        <f>D14+E14</f>
        <v>7110.958904109589</v>
      </c>
    </row>
    <row r="15" spans="2:7" ht="20.25">
      <c r="B15" s="19">
        <v>2</v>
      </c>
      <c r="C15" s="19">
        <v>30</v>
      </c>
      <c r="D15" s="20">
        <f aca="true" t="shared" si="0" ref="D15:D78">$E$6</f>
        <v>6700</v>
      </c>
      <c r="E15" s="32">
        <f>F14*$E$11/100*C15/365</f>
        <v>376.541095890411</v>
      </c>
      <c r="F15" s="20">
        <f aca="true" t="shared" si="1" ref="F15:F78">SUM(F14-D15)</f>
        <v>66600</v>
      </c>
      <c r="G15" s="21">
        <f aca="true" t="shared" si="2" ref="G15:G78">D15+E15</f>
        <v>7076.541095890411</v>
      </c>
    </row>
    <row r="16" spans="2:7" ht="20.25">
      <c r="B16" s="19">
        <v>3</v>
      </c>
      <c r="C16" s="19">
        <v>30</v>
      </c>
      <c r="D16" s="20">
        <f t="shared" si="0"/>
        <v>6700</v>
      </c>
      <c r="E16" s="32">
        <f aca="true" t="shared" si="3" ref="E16:E79">F15*$E$11/100*C16/365</f>
        <v>342.1232876712329</v>
      </c>
      <c r="F16" s="20">
        <f t="shared" si="1"/>
        <v>59900</v>
      </c>
      <c r="G16" s="21">
        <f t="shared" si="2"/>
        <v>7042.123287671233</v>
      </c>
    </row>
    <row r="17" spans="2:7" ht="20.25">
      <c r="B17" s="19">
        <v>4</v>
      </c>
      <c r="C17" s="19">
        <v>30</v>
      </c>
      <c r="D17" s="20">
        <f t="shared" si="0"/>
        <v>6700</v>
      </c>
      <c r="E17" s="32">
        <f t="shared" si="3"/>
        <v>307.7054794520548</v>
      </c>
      <c r="F17" s="20">
        <f t="shared" si="1"/>
        <v>53200</v>
      </c>
      <c r="G17" s="21">
        <f t="shared" si="2"/>
        <v>7007.7054794520545</v>
      </c>
    </row>
    <row r="18" spans="2:7" ht="20.25">
      <c r="B18" s="19">
        <v>5</v>
      </c>
      <c r="C18" s="19">
        <v>30</v>
      </c>
      <c r="D18" s="20">
        <f t="shared" si="0"/>
        <v>6700</v>
      </c>
      <c r="E18" s="32">
        <f t="shared" si="3"/>
        <v>273.28767123287673</v>
      </c>
      <c r="F18" s="20">
        <f t="shared" si="1"/>
        <v>46500</v>
      </c>
      <c r="G18" s="21">
        <f t="shared" si="2"/>
        <v>6973.287671232877</v>
      </c>
    </row>
    <row r="19" spans="2:7" ht="20.25">
      <c r="B19" s="19">
        <v>6</v>
      </c>
      <c r="C19" s="19">
        <v>30</v>
      </c>
      <c r="D19" s="20">
        <f t="shared" si="0"/>
        <v>6700</v>
      </c>
      <c r="E19" s="32">
        <f t="shared" si="3"/>
        <v>238.86986301369862</v>
      </c>
      <c r="F19" s="20">
        <f t="shared" si="1"/>
        <v>39800</v>
      </c>
      <c r="G19" s="21">
        <f t="shared" si="2"/>
        <v>6938.869863013699</v>
      </c>
    </row>
    <row r="20" spans="2:7" ht="20.25">
      <c r="B20" s="19">
        <v>7</v>
      </c>
      <c r="C20" s="19">
        <v>30</v>
      </c>
      <c r="D20" s="20">
        <f t="shared" si="0"/>
        <v>6700</v>
      </c>
      <c r="E20" s="32">
        <f t="shared" si="3"/>
        <v>204.45205479452054</v>
      </c>
      <c r="F20" s="20">
        <f t="shared" si="1"/>
        <v>33100</v>
      </c>
      <c r="G20" s="21">
        <f t="shared" si="2"/>
        <v>6904.45205479452</v>
      </c>
    </row>
    <row r="21" spans="2:7" ht="20.25">
      <c r="B21" s="19">
        <v>8</v>
      </c>
      <c r="C21" s="19">
        <v>30</v>
      </c>
      <c r="D21" s="20">
        <f t="shared" si="0"/>
        <v>6700</v>
      </c>
      <c r="E21" s="32">
        <f t="shared" si="3"/>
        <v>170.03424657534248</v>
      </c>
      <c r="F21" s="20">
        <f t="shared" si="1"/>
        <v>26400</v>
      </c>
      <c r="G21" s="21">
        <f t="shared" si="2"/>
        <v>6870.034246575343</v>
      </c>
    </row>
    <row r="22" spans="2:7" ht="20.25">
      <c r="B22" s="19">
        <v>9</v>
      </c>
      <c r="C22" s="19">
        <v>30</v>
      </c>
      <c r="D22" s="20">
        <f t="shared" si="0"/>
        <v>6700</v>
      </c>
      <c r="E22" s="32">
        <f t="shared" si="3"/>
        <v>135.6164383561644</v>
      </c>
      <c r="F22" s="20">
        <f t="shared" si="1"/>
        <v>19700</v>
      </c>
      <c r="G22" s="21">
        <f t="shared" si="2"/>
        <v>6835.6164383561645</v>
      </c>
    </row>
    <row r="23" spans="2:7" ht="20.25">
      <c r="B23" s="19">
        <v>10</v>
      </c>
      <c r="C23" s="19">
        <v>30</v>
      </c>
      <c r="D23" s="20">
        <f t="shared" si="0"/>
        <v>6700</v>
      </c>
      <c r="E23" s="32">
        <f t="shared" si="3"/>
        <v>101.1986301369863</v>
      </c>
      <c r="F23" s="20">
        <f t="shared" si="1"/>
        <v>13000</v>
      </c>
      <c r="G23" s="21">
        <f t="shared" si="2"/>
        <v>6801.198630136986</v>
      </c>
    </row>
    <row r="24" spans="2:7" ht="20.25">
      <c r="B24" s="19">
        <v>11</v>
      </c>
      <c r="C24" s="19">
        <v>30</v>
      </c>
      <c r="D24" s="20">
        <f t="shared" si="0"/>
        <v>6700</v>
      </c>
      <c r="E24" s="32">
        <f t="shared" si="3"/>
        <v>66.78082191780823</v>
      </c>
      <c r="F24" s="20">
        <f t="shared" si="1"/>
        <v>6300</v>
      </c>
      <c r="G24" s="21">
        <f t="shared" si="2"/>
        <v>6766.780821917808</v>
      </c>
    </row>
    <row r="25" spans="2:7" ht="20.25">
      <c r="B25" s="19">
        <v>12</v>
      </c>
      <c r="C25" s="19">
        <v>30</v>
      </c>
      <c r="D25" s="20">
        <f t="shared" si="0"/>
        <v>6700</v>
      </c>
      <c r="E25" s="32">
        <f t="shared" si="3"/>
        <v>32.363013698630134</v>
      </c>
      <c r="F25" s="20">
        <f t="shared" si="1"/>
        <v>-400</v>
      </c>
      <c r="G25" s="21">
        <f t="shared" si="2"/>
        <v>6732.36301369863</v>
      </c>
    </row>
    <row r="26" spans="2:7" ht="20.25">
      <c r="B26" s="19">
        <v>13</v>
      </c>
      <c r="C26" s="19">
        <v>30</v>
      </c>
      <c r="D26" s="20">
        <f t="shared" si="0"/>
        <v>6700</v>
      </c>
      <c r="E26" s="32">
        <f t="shared" si="3"/>
        <v>-2.0547945205479454</v>
      </c>
      <c r="F26" s="20">
        <f t="shared" si="1"/>
        <v>-7100</v>
      </c>
      <c r="G26" s="21">
        <f t="shared" si="2"/>
        <v>6697.945205479452</v>
      </c>
    </row>
    <row r="27" spans="2:7" ht="20.25">
      <c r="B27" s="19">
        <v>14</v>
      </c>
      <c r="C27" s="19">
        <v>30</v>
      </c>
      <c r="D27" s="20">
        <f t="shared" si="0"/>
        <v>6700</v>
      </c>
      <c r="E27" s="32">
        <f t="shared" si="3"/>
        <v>-36.47260273972603</v>
      </c>
      <c r="F27" s="20">
        <f t="shared" si="1"/>
        <v>-13800</v>
      </c>
      <c r="G27" s="21">
        <f t="shared" si="2"/>
        <v>6663.527397260274</v>
      </c>
    </row>
    <row r="28" spans="2:7" ht="20.25">
      <c r="B28" s="19">
        <v>15</v>
      </c>
      <c r="C28" s="19">
        <v>30</v>
      </c>
      <c r="D28" s="20">
        <f t="shared" si="0"/>
        <v>6700</v>
      </c>
      <c r="E28" s="32">
        <f t="shared" si="3"/>
        <v>-70.89041095890411</v>
      </c>
      <c r="F28" s="20">
        <f t="shared" si="1"/>
        <v>-20500</v>
      </c>
      <c r="G28" s="21">
        <f t="shared" si="2"/>
        <v>6629.109589041096</v>
      </c>
    </row>
    <row r="29" spans="2:7" ht="20.25">
      <c r="B29" s="19">
        <v>16</v>
      </c>
      <c r="C29" s="19">
        <v>30</v>
      </c>
      <c r="D29" s="20">
        <f t="shared" si="0"/>
        <v>6700</v>
      </c>
      <c r="E29" s="32">
        <f t="shared" si="3"/>
        <v>-105.3082191780822</v>
      </c>
      <c r="F29" s="20">
        <f t="shared" si="1"/>
        <v>-27200</v>
      </c>
      <c r="G29" s="21">
        <f t="shared" si="2"/>
        <v>6594.691780821918</v>
      </c>
    </row>
    <row r="30" spans="2:7" ht="20.25">
      <c r="B30" s="19">
        <v>17</v>
      </c>
      <c r="C30" s="19">
        <v>30</v>
      </c>
      <c r="D30" s="20">
        <f t="shared" si="0"/>
        <v>6700</v>
      </c>
      <c r="E30" s="32">
        <f t="shared" si="3"/>
        <v>-139.72602739726028</v>
      </c>
      <c r="F30" s="20">
        <f t="shared" si="1"/>
        <v>-33900</v>
      </c>
      <c r="G30" s="21">
        <f t="shared" si="2"/>
        <v>6560.273972602739</v>
      </c>
    </row>
    <row r="31" spans="2:7" ht="20.25">
      <c r="B31" s="19">
        <v>18</v>
      </c>
      <c r="C31" s="19">
        <v>30</v>
      </c>
      <c r="D31" s="20">
        <f t="shared" si="0"/>
        <v>6700</v>
      </c>
      <c r="E31" s="32">
        <f t="shared" si="3"/>
        <v>-174.14383561643837</v>
      </c>
      <c r="F31" s="20">
        <f t="shared" si="1"/>
        <v>-40600</v>
      </c>
      <c r="G31" s="21">
        <f t="shared" si="2"/>
        <v>6525.856164383562</v>
      </c>
    </row>
    <row r="32" spans="2:7" ht="20.25">
      <c r="B32" s="19">
        <v>19</v>
      </c>
      <c r="C32" s="19">
        <v>30</v>
      </c>
      <c r="D32" s="20">
        <f t="shared" si="0"/>
        <v>6700</v>
      </c>
      <c r="E32" s="32">
        <f t="shared" si="3"/>
        <v>-208.56164383561645</v>
      </c>
      <c r="F32" s="20">
        <f t="shared" si="1"/>
        <v>-47300</v>
      </c>
      <c r="G32" s="21">
        <f t="shared" si="2"/>
        <v>6491.438356164384</v>
      </c>
    </row>
    <row r="33" spans="2:7" ht="20.25">
      <c r="B33" s="19">
        <v>20</v>
      </c>
      <c r="C33" s="19">
        <v>30</v>
      </c>
      <c r="D33" s="20">
        <f t="shared" si="0"/>
        <v>6700</v>
      </c>
      <c r="E33" s="32">
        <f t="shared" si="3"/>
        <v>-242.9794520547945</v>
      </c>
      <c r="F33" s="20">
        <f t="shared" si="1"/>
        <v>-54000</v>
      </c>
      <c r="G33" s="21">
        <f t="shared" si="2"/>
        <v>6457.020547945205</v>
      </c>
    </row>
    <row r="34" spans="2:7" ht="20.25">
      <c r="B34" s="19">
        <v>21</v>
      </c>
      <c r="C34" s="19">
        <v>30</v>
      </c>
      <c r="D34" s="20">
        <f t="shared" si="0"/>
        <v>6700</v>
      </c>
      <c r="E34" s="32">
        <f t="shared" si="3"/>
        <v>-277.3972602739726</v>
      </c>
      <c r="F34" s="20">
        <f t="shared" si="1"/>
        <v>-60700</v>
      </c>
      <c r="G34" s="21">
        <f t="shared" si="2"/>
        <v>6422.602739726028</v>
      </c>
    </row>
    <row r="35" spans="2:7" ht="20.25">
      <c r="B35" s="19">
        <v>22</v>
      </c>
      <c r="C35" s="19">
        <v>30</v>
      </c>
      <c r="D35" s="20">
        <f t="shared" si="0"/>
        <v>6700</v>
      </c>
      <c r="E35" s="32">
        <f t="shared" si="3"/>
        <v>-311.8150684931507</v>
      </c>
      <c r="F35" s="20">
        <f t="shared" si="1"/>
        <v>-67400</v>
      </c>
      <c r="G35" s="21">
        <f t="shared" si="2"/>
        <v>6388.184931506849</v>
      </c>
    </row>
    <row r="36" spans="2:7" ht="20.25">
      <c r="B36" s="19">
        <v>23</v>
      </c>
      <c r="C36" s="19">
        <v>30</v>
      </c>
      <c r="D36" s="20">
        <f t="shared" si="0"/>
        <v>6700</v>
      </c>
      <c r="E36" s="32">
        <f t="shared" si="3"/>
        <v>-346.2328767123288</v>
      </c>
      <c r="F36" s="20">
        <f t="shared" si="1"/>
        <v>-74100</v>
      </c>
      <c r="G36" s="21">
        <f t="shared" si="2"/>
        <v>6353.767123287671</v>
      </c>
    </row>
    <row r="37" spans="2:7" ht="20.25">
      <c r="B37" s="19">
        <v>24</v>
      </c>
      <c r="C37" s="19">
        <v>30</v>
      </c>
      <c r="D37" s="20">
        <f t="shared" si="0"/>
        <v>6700</v>
      </c>
      <c r="E37" s="32">
        <f t="shared" si="3"/>
        <v>-380.6506849315069</v>
      </c>
      <c r="F37" s="20">
        <f t="shared" si="1"/>
        <v>-80800</v>
      </c>
      <c r="G37" s="21">
        <f t="shared" si="2"/>
        <v>6319.3493150684935</v>
      </c>
    </row>
    <row r="38" spans="2:7" ht="20.25">
      <c r="B38" s="19">
        <v>25</v>
      </c>
      <c r="C38" s="19">
        <v>30</v>
      </c>
      <c r="D38" s="20">
        <f t="shared" si="0"/>
        <v>6700</v>
      </c>
      <c r="E38" s="32">
        <f t="shared" si="3"/>
        <v>-415.06849315068496</v>
      </c>
      <c r="F38" s="20">
        <f t="shared" si="1"/>
        <v>-87500</v>
      </c>
      <c r="G38" s="21">
        <f t="shared" si="2"/>
        <v>6284.931506849315</v>
      </c>
    </row>
    <row r="39" spans="2:7" ht="20.25">
      <c r="B39" s="19">
        <v>26</v>
      </c>
      <c r="C39" s="19">
        <v>30</v>
      </c>
      <c r="D39" s="20">
        <f t="shared" si="0"/>
        <v>6700</v>
      </c>
      <c r="E39" s="32">
        <f t="shared" si="3"/>
        <v>-449.486301369863</v>
      </c>
      <c r="F39" s="20">
        <f t="shared" si="1"/>
        <v>-94200</v>
      </c>
      <c r="G39" s="21">
        <f t="shared" si="2"/>
        <v>6250.513698630137</v>
      </c>
    </row>
    <row r="40" spans="2:7" ht="20.25">
      <c r="B40" s="19">
        <v>27</v>
      </c>
      <c r="C40" s="19">
        <v>30</v>
      </c>
      <c r="D40" s="20">
        <f t="shared" si="0"/>
        <v>6700</v>
      </c>
      <c r="E40" s="32">
        <f t="shared" si="3"/>
        <v>-483.90410958904107</v>
      </c>
      <c r="F40" s="20">
        <f t="shared" si="1"/>
        <v>-100900</v>
      </c>
      <c r="G40" s="21">
        <f t="shared" si="2"/>
        <v>6216.095890410959</v>
      </c>
    </row>
    <row r="41" spans="2:7" ht="20.25">
      <c r="B41" s="19">
        <v>28</v>
      </c>
      <c r="C41" s="19">
        <v>30</v>
      </c>
      <c r="D41" s="20">
        <f t="shared" si="0"/>
        <v>6700</v>
      </c>
      <c r="E41" s="32">
        <f t="shared" si="3"/>
        <v>-518.3219178082192</v>
      </c>
      <c r="F41" s="20">
        <f t="shared" si="1"/>
        <v>-107600</v>
      </c>
      <c r="G41" s="21">
        <f t="shared" si="2"/>
        <v>6181.678082191781</v>
      </c>
    </row>
    <row r="42" spans="2:7" ht="20.25">
      <c r="B42" s="19">
        <v>29</v>
      </c>
      <c r="C42" s="19">
        <v>30</v>
      </c>
      <c r="D42" s="20">
        <f t="shared" si="0"/>
        <v>6700</v>
      </c>
      <c r="E42" s="32">
        <f t="shared" si="3"/>
        <v>-552.7397260273973</v>
      </c>
      <c r="F42" s="20">
        <f t="shared" si="1"/>
        <v>-114300</v>
      </c>
      <c r="G42" s="21">
        <f t="shared" si="2"/>
        <v>6147.260273972603</v>
      </c>
    </row>
    <row r="43" spans="2:7" ht="20.25">
      <c r="B43" s="19">
        <v>30</v>
      </c>
      <c r="C43" s="19">
        <v>30</v>
      </c>
      <c r="D43" s="20">
        <f t="shared" si="0"/>
        <v>6700</v>
      </c>
      <c r="E43" s="32">
        <f t="shared" si="3"/>
        <v>-587.1575342465753</v>
      </c>
      <c r="F43" s="20">
        <f t="shared" si="1"/>
        <v>-121000</v>
      </c>
      <c r="G43" s="21">
        <f t="shared" si="2"/>
        <v>6112.842465753425</v>
      </c>
    </row>
    <row r="44" spans="2:7" ht="20.25">
      <c r="B44" s="19">
        <v>31</v>
      </c>
      <c r="C44" s="19">
        <v>30</v>
      </c>
      <c r="D44" s="20">
        <f t="shared" si="0"/>
        <v>6700</v>
      </c>
      <c r="E44" s="32">
        <f t="shared" si="3"/>
        <v>-621.5753424657535</v>
      </c>
      <c r="F44" s="20">
        <f t="shared" si="1"/>
        <v>-127700</v>
      </c>
      <c r="G44" s="21">
        <f t="shared" si="2"/>
        <v>6078.424657534247</v>
      </c>
    </row>
    <row r="45" spans="2:7" ht="20.25">
      <c r="B45" s="19">
        <v>32</v>
      </c>
      <c r="C45" s="19">
        <v>30</v>
      </c>
      <c r="D45" s="20">
        <f t="shared" si="0"/>
        <v>6700</v>
      </c>
      <c r="E45" s="32">
        <f t="shared" si="3"/>
        <v>-655.9931506849315</v>
      </c>
      <c r="F45" s="20">
        <f t="shared" si="1"/>
        <v>-134400</v>
      </c>
      <c r="G45" s="21">
        <f t="shared" si="2"/>
        <v>6044.006849315068</v>
      </c>
    </row>
    <row r="46" spans="2:7" ht="20.25">
      <c r="B46" s="19">
        <v>33</v>
      </c>
      <c r="C46" s="19">
        <v>30</v>
      </c>
      <c r="D46" s="20">
        <f t="shared" si="0"/>
        <v>6700</v>
      </c>
      <c r="E46" s="32">
        <f t="shared" si="3"/>
        <v>-690.4109589041096</v>
      </c>
      <c r="F46" s="20">
        <f t="shared" si="1"/>
        <v>-141100</v>
      </c>
      <c r="G46" s="21">
        <f t="shared" si="2"/>
        <v>6009.58904109589</v>
      </c>
    </row>
    <row r="47" spans="2:7" ht="20.25">
      <c r="B47" s="19">
        <v>34</v>
      </c>
      <c r="C47" s="19">
        <v>30</v>
      </c>
      <c r="D47" s="20">
        <f t="shared" si="0"/>
        <v>6700</v>
      </c>
      <c r="E47" s="32">
        <f t="shared" si="3"/>
        <v>-724.8287671232877</v>
      </c>
      <c r="F47" s="20">
        <f t="shared" si="1"/>
        <v>-147800</v>
      </c>
      <c r="G47" s="21">
        <f t="shared" si="2"/>
        <v>5975.171232876713</v>
      </c>
    </row>
    <row r="48" spans="2:7" ht="20.25">
      <c r="B48" s="19">
        <v>35</v>
      </c>
      <c r="C48" s="19">
        <v>30</v>
      </c>
      <c r="D48" s="20">
        <f t="shared" si="0"/>
        <v>6700</v>
      </c>
      <c r="E48" s="32">
        <f t="shared" si="3"/>
        <v>-759.2465753424658</v>
      </c>
      <c r="F48" s="20">
        <f t="shared" si="1"/>
        <v>-154500</v>
      </c>
      <c r="G48" s="21">
        <f t="shared" si="2"/>
        <v>5940.753424657534</v>
      </c>
    </row>
    <row r="49" spans="2:7" ht="20.25">
      <c r="B49" s="19">
        <v>36</v>
      </c>
      <c r="C49" s="19">
        <v>30</v>
      </c>
      <c r="D49" s="20">
        <f t="shared" si="0"/>
        <v>6700</v>
      </c>
      <c r="E49" s="32">
        <f t="shared" si="3"/>
        <v>-793.6643835616438</v>
      </c>
      <c r="F49" s="20">
        <f t="shared" si="1"/>
        <v>-161200</v>
      </c>
      <c r="G49" s="21">
        <f t="shared" si="2"/>
        <v>5906.335616438356</v>
      </c>
    </row>
    <row r="50" spans="2:7" ht="20.25">
      <c r="B50" s="19">
        <v>37</v>
      </c>
      <c r="C50" s="19">
        <v>30</v>
      </c>
      <c r="D50" s="20">
        <f t="shared" si="0"/>
        <v>6700</v>
      </c>
      <c r="E50" s="32">
        <f t="shared" si="3"/>
        <v>-828.082191780822</v>
      </c>
      <c r="F50" s="20">
        <f t="shared" si="1"/>
        <v>-167900</v>
      </c>
      <c r="G50" s="21">
        <f t="shared" si="2"/>
        <v>5871.917808219178</v>
      </c>
    </row>
    <row r="51" spans="2:7" ht="20.25">
      <c r="B51" s="19">
        <v>38</v>
      </c>
      <c r="C51" s="19">
        <v>30</v>
      </c>
      <c r="D51" s="20">
        <f t="shared" si="0"/>
        <v>6700</v>
      </c>
      <c r="E51" s="32">
        <f t="shared" si="3"/>
        <v>-862.5</v>
      </c>
      <c r="F51" s="20">
        <f t="shared" si="1"/>
        <v>-174600</v>
      </c>
      <c r="G51" s="21">
        <f t="shared" si="2"/>
        <v>5837.5</v>
      </c>
    </row>
    <row r="52" spans="2:7" ht="20.25">
      <c r="B52" s="19">
        <v>39</v>
      </c>
      <c r="C52" s="19">
        <v>30</v>
      </c>
      <c r="D52" s="20">
        <f t="shared" si="0"/>
        <v>6700</v>
      </c>
      <c r="E52" s="32">
        <f t="shared" si="3"/>
        <v>-896.917808219178</v>
      </c>
      <c r="F52" s="20">
        <f t="shared" si="1"/>
        <v>-181300</v>
      </c>
      <c r="G52" s="21">
        <f t="shared" si="2"/>
        <v>5803.082191780822</v>
      </c>
    </row>
    <row r="53" spans="2:7" ht="20.25">
      <c r="B53" s="19">
        <v>40</v>
      </c>
      <c r="C53" s="19">
        <v>30</v>
      </c>
      <c r="D53" s="20">
        <f t="shared" si="0"/>
        <v>6700</v>
      </c>
      <c r="E53" s="32">
        <f t="shared" si="3"/>
        <v>-931.3356164383562</v>
      </c>
      <c r="F53" s="20">
        <f t="shared" si="1"/>
        <v>-188000</v>
      </c>
      <c r="G53" s="21">
        <f t="shared" si="2"/>
        <v>5768.664383561644</v>
      </c>
    </row>
    <row r="54" spans="2:7" ht="20.25">
      <c r="B54" s="19">
        <v>41</v>
      </c>
      <c r="C54" s="19">
        <v>30</v>
      </c>
      <c r="D54" s="20">
        <f t="shared" si="0"/>
        <v>6700</v>
      </c>
      <c r="E54" s="32">
        <f t="shared" si="3"/>
        <v>-965.7534246575342</v>
      </c>
      <c r="F54" s="20">
        <f t="shared" si="1"/>
        <v>-194700</v>
      </c>
      <c r="G54" s="21">
        <f t="shared" si="2"/>
        <v>5734.246575342466</v>
      </c>
    </row>
    <row r="55" spans="2:7" ht="20.25">
      <c r="B55" s="19">
        <v>42</v>
      </c>
      <c r="C55" s="19">
        <v>30</v>
      </c>
      <c r="D55" s="20">
        <f t="shared" si="0"/>
        <v>6700</v>
      </c>
      <c r="E55" s="32">
        <f t="shared" si="3"/>
        <v>-1000.1712328767123</v>
      </c>
      <c r="F55" s="20">
        <f t="shared" si="1"/>
        <v>-201400</v>
      </c>
      <c r="G55" s="21">
        <f t="shared" si="2"/>
        <v>5699.828767123287</v>
      </c>
    </row>
    <row r="56" spans="2:7" ht="20.25">
      <c r="B56" s="19">
        <v>43</v>
      </c>
      <c r="C56" s="19">
        <v>30</v>
      </c>
      <c r="D56" s="20">
        <f t="shared" si="0"/>
        <v>6700</v>
      </c>
      <c r="E56" s="32">
        <f t="shared" si="3"/>
        <v>-1034.5890410958905</v>
      </c>
      <c r="F56" s="20">
        <f t="shared" si="1"/>
        <v>-208100</v>
      </c>
      <c r="G56" s="21">
        <f t="shared" si="2"/>
        <v>5665.410958904109</v>
      </c>
    </row>
    <row r="57" spans="2:7" ht="20.25">
      <c r="B57" s="19">
        <v>44</v>
      </c>
      <c r="C57" s="19">
        <v>30</v>
      </c>
      <c r="D57" s="20">
        <f t="shared" si="0"/>
        <v>6700</v>
      </c>
      <c r="E57" s="32">
        <f t="shared" si="3"/>
        <v>-1069.0068493150684</v>
      </c>
      <c r="F57" s="20">
        <f t="shared" si="1"/>
        <v>-214800</v>
      </c>
      <c r="G57" s="21">
        <f t="shared" si="2"/>
        <v>5630.993150684932</v>
      </c>
    </row>
    <row r="58" spans="2:7" ht="20.25">
      <c r="B58" s="19">
        <v>45</v>
      </c>
      <c r="C58" s="19">
        <v>30</v>
      </c>
      <c r="D58" s="20">
        <f t="shared" si="0"/>
        <v>6700</v>
      </c>
      <c r="E58" s="32">
        <f t="shared" si="3"/>
        <v>-1103.4246575342465</v>
      </c>
      <c r="F58" s="20">
        <f t="shared" si="1"/>
        <v>-221500</v>
      </c>
      <c r="G58" s="21">
        <f t="shared" si="2"/>
        <v>5596.575342465753</v>
      </c>
    </row>
    <row r="59" spans="2:7" ht="20.25">
      <c r="B59" s="19">
        <v>46</v>
      </c>
      <c r="C59" s="19">
        <v>30</v>
      </c>
      <c r="D59" s="20">
        <f t="shared" si="0"/>
        <v>6700</v>
      </c>
      <c r="E59" s="32">
        <f t="shared" si="3"/>
        <v>-1137.8424657534247</v>
      </c>
      <c r="F59" s="20">
        <f t="shared" si="1"/>
        <v>-228200</v>
      </c>
      <c r="G59" s="21">
        <f t="shared" si="2"/>
        <v>5562.157534246575</v>
      </c>
    </row>
    <row r="60" spans="2:7" ht="20.25">
      <c r="B60" s="19">
        <v>47</v>
      </c>
      <c r="C60" s="19">
        <v>30</v>
      </c>
      <c r="D60" s="20">
        <f t="shared" si="0"/>
        <v>6700</v>
      </c>
      <c r="E60" s="32">
        <f t="shared" si="3"/>
        <v>-1172.2602739726028</v>
      </c>
      <c r="F60" s="20">
        <f t="shared" si="1"/>
        <v>-234900</v>
      </c>
      <c r="G60" s="21">
        <f t="shared" si="2"/>
        <v>5527.739726027397</v>
      </c>
    </row>
    <row r="61" spans="2:7" ht="20.25">
      <c r="B61" s="19">
        <v>48</v>
      </c>
      <c r="C61" s="19">
        <v>30</v>
      </c>
      <c r="D61" s="20">
        <f t="shared" si="0"/>
        <v>6700</v>
      </c>
      <c r="E61" s="32">
        <f t="shared" si="3"/>
        <v>-1206.6780821917807</v>
      </c>
      <c r="F61" s="20">
        <f t="shared" si="1"/>
        <v>-241600</v>
      </c>
      <c r="G61" s="21">
        <f t="shared" si="2"/>
        <v>5493.321917808219</v>
      </c>
    </row>
    <row r="62" spans="2:7" ht="20.25">
      <c r="B62" s="19">
        <v>49</v>
      </c>
      <c r="C62" s="19">
        <v>30</v>
      </c>
      <c r="D62" s="20">
        <f t="shared" si="0"/>
        <v>6700</v>
      </c>
      <c r="E62" s="32">
        <f t="shared" si="3"/>
        <v>-1241.0958904109589</v>
      </c>
      <c r="F62" s="20">
        <f t="shared" si="1"/>
        <v>-248300</v>
      </c>
      <c r="G62" s="21">
        <f t="shared" si="2"/>
        <v>5458.904109589041</v>
      </c>
    </row>
    <row r="63" spans="2:7" ht="20.25">
      <c r="B63" s="19">
        <v>50</v>
      </c>
      <c r="C63" s="19">
        <v>30</v>
      </c>
      <c r="D63" s="20">
        <f t="shared" si="0"/>
        <v>6700</v>
      </c>
      <c r="E63" s="32">
        <f t="shared" si="3"/>
        <v>-1275.513698630137</v>
      </c>
      <c r="F63" s="20">
        <f t="shared" si="1"/>
        <v>-255000</v>
      </c>
      <c r="G63" s="21">
        <f t="shared" si="2"/>
        <v>5424.486301369863</v>
      </c>
    </row>
    <row r="64" spans="2:7" ht="20.25">
      <c r="B64" s="19">
        <v>51</v>
      </c>
      <c r="C64" s="19">
        <v>30</v>
      </c>
      <c r="D64" s="20">
        <f t="shared" si="0"/>
        <v>6700</v>
      </c>
      <c r="E64" s="32">
        <f t="shared" si="3"/>
        <v>-1309.9315068493152</v>
      </c>
      <c r="F64" s="20">
        <f t="shared" si="1"/>
        <v>-261700</v>
      </c>
      <c r="G64" s="21">
        <f t="shared" si="2"/>
        <v>5390.068493150685</v>
      </c>
    </row>
    <row r="65" spans="2:7" ht="20.25">
      <c r="B65" s="19">
        <v>52</v>
      </c>
      <c r="C65" s="19">
        <v>30</v>
      </c>
      <c r="D65" s="20">
        <f t="shared" si="0"/>
        <v>6700</v>
      </c>
      <c r="E65" s="32">
        <f t="shared" si="3"/>
        <v>-1344.349315068493</v>
      </c>
      <c r="F65" s="20">
        <f t="shared" si="1"/>
        <v>-268400</v>
      </c>
      <c r="G65" s="21">
        <f t="shared" si="2"/>
        <v>5355.6506849315065</v>
      </c>
    </row>
    <row r="66" spans="2:7" ht="20.25">
      <c r="B66" s="19">
        <v>53</v>
      </c>
      <c r="C66" s="19">
        <v>30</v>
      </c>
      <c r="D66" s="20">
        <f t="shared" si="0"/>
        <v>6700</v>
      </c>
      <c r="E66" s="32">
        <f t="shared" si="3"/>
        <v>-1378.7671232876712</v>
      </c>
      <c r="F66" s="20">
        <f t="shared" si="1"/>
        <v>-275100</v>
      </c>
      <c r="G66" s="21">
        <f t="shared" si="2"/>
        <v>5321.232876712329</v>
      </c>
    </row>
    <row r="67" spans="2:7" ht="20.25">
      <c r="B67" s="19">
        <v>54</v>
      </c>
      <c r="C67" s="19">
        <v>30</v>
      </c>
      <c r="D67" s="20">
        <f t="shared" si="0"/>
        <v>6700</v>
      </c>
      <c r="E67" s="32">
        <f t="shared" si="3"/>
        <v>-1413.1849315068494</v>
      </c>
      <c r="F67" s="20">
        <f t="shared" si="1"/>
        <v>-281800</v>
      </c>
      <c r="G67" s="21">
        <f t="shared" si="2"/>
        <v>5286.815068493151</v>
      </c>
    </row>
    <row r="68" spans="2:7" ht="20.25">
      <c r="B68" s="19">
        <v>55</v>
      </c>
      <c r="C68" s="19">
        <v>30</v>
      </c>
      <c r="D68" s="20">
        <f t="shared" si="0"/>
        <v>6700</v>
      </c>
      <c r="E68" s="32">
        <f t="shared" si="3"/>
        <v>-1447.6027397260275</v>
      </c>
      <c r="F68" s="20">
        <f t="shared" si="1"/>
        <v>-288500</v>
      </c>
      <c r="G68" s="21">
        <f t="shared" si="2"/>
        <v>5252.397260273972</v>
      </c>
    </row>
    <row r="69" spans="2:7" ht="20.25">
      <c r="B69" s="19">
        <v>56</v>
      </c>
      <c r="C69" s="19">
        <v>30</v>
      </c>
      <c r="D69" s="20">
        <f t="shared" si="0"/>
        <v>6700</v>
      </c>
      <c r="E69" s="32">
        <f t="shared" si="3"/>
        <v>-1482.0205479452054</v>
      </c>
      <c r="F69" s="20">
        <f t="shared" si="1"/>
        <v>-295200</v>
      </c>
      <c r="G69" s="21">
        <f t="shared" si="2"/>
        <v>5217.979452054795</v>
      </c>
    </row>
    <row r="70" spans="2:7" ht="20.25">
      <c r="B70" s="19">
        <v>57</v>
      </c>
      <c r="C70" s="19">
        <v>30</v>
      </c>
      <c r="D70" s="20">
        <f t="shared" si="0"/>
        <v>6700</v>
      </c>
      <c r="E70" s="32">
        <f t="shared" si="3"/>
        <v>-1516.4383561643835</v>
      </c>
      <c r="F70" s="20">
        <f t="shared" si="1"/>
        <v>-301900</v>
      </c>
      <c r="G70" s="21">
        <f t="shared" si="2"/>
        <v>5183.561643835616</v>
      </c>
    </row>
    <row r="71" spans="2:7" ht="20.25">
      <c r="B71" s="19">
        <v>58</v>
      </c>
      <c r="C71" s="19">
        <v>30</v>
      </c>
      <c r="D71" s="20">
        <f t="shared" si="0"/>
        <v>6700</v>
      </c>
      <c r="E71" s="32">
        <f t="shared" si="3"/>
        <v>-1550.8561643835617</v>
      </c>
      <c r="F71" s="20">
        <f t="shared" si="1"/>
        <v>-308600</v>
      </c>
      <c r="G71" s="21">
        <f t="shared" si="2"/>
        <v>5149.143835616438</v>
      </c>
    </row>
    <row r="72" spans="2:7" ht="20.25">
      <c r="B72" s="19">
        <v>59</v>
      </c>
      <c r="C72" s="19">
        <v>30</v>
      </c>
      <c r="D72" s="20">
        <f t="shared" si="0"/>
        <v>6700</v>
      </c>
      <c r="E72" s="32">
        <f t="shared" si="3"/>
        <v>-1585.2739726027398</v>
      </c>
      <c r="F72" s="20">
        <f t="shared" si="1"/>
        <v>-315300</v>
      </c>
      <c r="G72" s="21">
        <f t="shared" si="2"/>
        <v>5114.726027397261</v>
      </c>
    </row>
    <row r="73" spans="2:7" ht="20.25">
      <c r="B73" s="19">
        <v>60</v>
      </c>
      <c r="C73" s="19">
        <v>30</v>
      </c>
      <c r="D73" s="20">
        <f t="shared" si="0"/>
        <v>6700</v>
      </c>
      <c r="E73" s="32">
        <f t="shared" si="3"/>
        <v>-1619.6917808219177</v>
      </c>
      <c r="F73" s="20">
        <f t="shared" si="1"/>
        <v>-322000</v>
      </c>
      <c r="G73" s="21">
        <f t="shared" si="2"/>
        <v>5080.308219178082</v>
      </c>
    </row>
    <row r="74" spans="2:7" ht="20.25">
      <c r="B74" s="19">
        <v>61</v>
      </c>
      <c r="C74" s="19">
        <v>30</v>
      </c>
      <c r="D74" s="20">
        <f t="shared" si="0"/>
        <v>6700</v>
      </c>
      <c r="E74" s="32">
        <f t="shared" si="3"/>
        <v>-1654.109589041096</v>
      </c>
      <c r="F74" s="20">
        <f t="shared" si="1"/>
        <v>-328700</v>
      </c>
      <c r="G74" s="21">
        <f t="shared" si="2"/>
        <v>5045.890410958904</v>
      </c>
    </row>
    <row r="75" spans="2:7" ht="20.25">
      <c r="B75" s="19">
        <v>62</v>
      </c>
      <c r="C75" s="19">
        <v>30</v>
      </c>
      <c r="D75" s="20">
        <f t="shared" si="0"/>
        <v>6700</v>
      </c>
      <c r="E75" s="32">
        <f t="shared" si="3"/>
        <v>-1688.527397260274</v>
      </c>
      <c r="F75" s="20">
        <f t="shared" si="1"/>
        <v>-335400</v>
      </c>
      <c r="G75" s="21">
        <f t="shared" si="2"/>
        <v>5011.472602739726</v>
      </c>
    </row>
    <row r="76" spans="2:7" ht="20.25">
      <c r="B76" s="19">
        <v>63</v>
      </c>
      <c r="C76" s="19">
        <v>30</v>
      </c>
      <c r="D76" s="20">
        <f t="shared" si="0"/>
        <v>6700</v>
      </c>
      <c r="E76" s="32">
        <f t="shared" si="3"/>
        <v>-1722.945205479452</v>
      </c>
      <c r="F76" s="20">
        <f t="shared" si="1"/>
        <v>-342100</v>
      </c>
      <c r="G76" s="21">
        <f t="shared" si="2"/>
        <v>4977.054794520548</v>
      </c>
    </row>
    <row r="77" spans="2:7" ht="20.25">
      <c r="B77" s="19">
        <v>64</v>
      </c>
      <c r="C77" s="19">
        <v>30</v>
      </c>
      <c r="D77" s="20">
        <f t="shared" si="0"/>
        <v>6700</v>
      </c>
      <c r="E77" s="32">
        <f t="shared" si="3"/>
        <v>-1757.36301369863</v>
      </c>
      <c r="F77" s="20">
        <f t="shared" si="1"/>
        <v>-348800</v>
      </c>
      <c r="G77" s="21">
        <f t="shared" si="2"/>
        <v>4942.63698630137</v>
      </c>
    </row>
    <row r="78" spans="2:7" ht="20.25">
      <c r="B78" s="19">
        <v>65</v>
      </c>
      <c r="C78" s="19">
        <v>30</v>
      </c>
      <c r="D78" s="20">
        <f t="shared" si="0"/>
        <v>6700</v>
      </c>
      <c r="E78" s="32">
        <f t="shared" si="3"/>
        <v>-1791.7808219178082</v>
      </c>
      <c r="F78" s="20">
        <f t="shared" si="1"/>
        <v>-355500</v>
      </c>
      <c r="G78" s="21">
        <f t="shared" si="2"/>
        <v>4908.219178082192</v>
      </c>
    </row>
    <row r="79" spans="2:7" ht="20.25">
      <c r="B79" s="19">
        <v>66</v>
      </c>
      <c r="C79" s="19">
        <v>30</v>
      </c>
      <c r="D79" s="20">
        <f aca="true" t="shared" si="4" ref="D79:D142">$E$6</f>
        <v>6700</v>
      </c>
      <c r="E79" s="32">
        <f t="shared" si="3"/>
        <v>-1826.1986301369864</v>
      </c>
      <c r="F79" s="20">
        <f aca="true" t="shared" si="5" ref="F79:F142">SUM(F78-D79)</f>
        <v>-362200</v>
      </c>
      <c r="G79" s="21">
        <f aca="true" t="shared" si="6" ref="G79:G142">D79+E79</f>
        <v>4873.801369863014</v>
      </c>
    </row>
    <row r="80" spans="2:7" ht="20.25">
      <c r="B80" s="19">
        <v>67</v>
      </c>
      <c r="C80" s="19">
        <v>30</v>
      </c>
      <c r="D80" s="20">
        <f t="shared" si="4"/>
        <v>6700</v>
      </c>
      <c r="E80" s="32">
        <f aca="true" t="shared" si="7" ref="E80:E143">F79*$E$11/100*C80/365</f>
        <v>-1860.6164383561643</v>
      </c>
      <c r="F80" s="20">
        <f t="shared" si="5"/>
        <v>-368900</v>
      </c>
      <c r="G80" s="21">
        <f t="shared" si="6"/>
        <v>4839.3835616438355</v>
      </c>
    </row>
    <row r="81" spans="2:7" ht="20.25">
      <c r="B81" s="19">
        <v>68</v>
      </c>
      <c r="C81" s="19">
        <v>30</v>
      </c>
      <c r="D81" s="20">
        <f t="shared" si="4"/>
        <v>6700</v>
      </c>
      <c r="E81" s="32">
        <f t="shared" si="7"/>
        <v>-1895.0342465753424</v>
      </c>
      <c r="F81" s="20">
        <f t="shared" si="5"/>
        <v>-375600</v>
      </c>
      <c r="G81" s="21">
        <f t="shared" si="6"/>
        <v>4804.965753424658</v>
      </c>
    </row>
    <row r="82" spans="2:7" ht="20.25">
      <c r="B82" s="19">
        <v>69</v>
      </c>
      <c r="C82" s="19">
        <v>30</v>
      </c>
      <c r="D82" s="20">
        <f t="shared" si="4"/>
        <v>6700</v>
      </c>
      <c r="E82" s="32">
        <f t="shared" si="7"/>
        <v>-1929.4520547945206</v>
      </c>
      <c r="F82" s="20">
        <f t="shared" si="5"/>
        <v>-382300</v>
      </c>
      <c r="G82" s="21">
        <f t="shared" si="6"/>
        <v>4770.54794520548</v>
      </c>
    </row>
    <row r="83" spans="2:7" ht="20.25">
      <c r="B83" s="19">
        <v>70</v>
      </c>
      <c r="C83" s="19">
        <v>30</v>
      </c>
      <c r="D83" s="20">
        <f t="shared" si="4"/>
        <v>6700</v>
      </c>
      <c r="E83" s="32">
        <f t="shared" si="7"/>
        <v>-1963.8698630136987</v>
      </c>
      <c r="F83" s="20">
        <f t="shared" si="5"/>
        <v>-389000</v>
      </c>
      <c r="G83" s="21">
        <f t="shared" si="6"/>
        <v>4736.130136986301</v>
      </c>
    </row>
    <row r="84" spans="2:7" ht="20.25">
      <c r="B84" s="19">
        <v>71</v>
      </c>
      <c r="C84" s="19">
        <v>30</v>
      </c>
      <c r="D84" s="20">
        <f t="shared" si="4"/>
        <v>6700</v>
      </c>
      <c r="E84" s="32">
        <f t="shared" si="7"/>
        <v>-1998.2876712328766</v>
      </c>
      <c r="F84" s="20">
        <f t="shared" si="5"/>
        <v>-395700</v>
      </c>
      <c r="G84" s="21">
        <f t="shared" si="6"/>
        <v>4701.712328767124</v>
      </c>
    </row>
    <row r="85" spans="2:7" ht="20.25">
      <c r="B85" s="19">
        <v>72</v>
      </c>
      <c r="C85" s="19">
        <v>30</v>
      </c>
      <c r="D85" s="20">
        <f t="shared" si="4"/>
        <v>6700</v>
      </c>
      <c r="E85" s="32">
        <f t="shared" si="7"/>
        <v>-2032.7054794520548</v>
      </c>
      <c r="F85" s="20">
        <f t="shared" si="5"/>
        <v>-402400</v>
      </c>
      <c r="G85" s="21">
        <f t="shared" si="6"/>
        <v>4667.2945205479455</v>
      </c>
    </row>
    <row r="86" spans="2:7" ht="20.25">
      <c r="B86" s="19">
        <v>73</v>
      </c>
      <c r="C86" s="19">
        <v>30</v>
      </c>
      <c r="D86" s="20">
        <f t="shared" si="4"/>
        <v>6700</v>
      </c>
      <c r="E86" s="32">
        <f t="shared" si="7"/>
        <v>-2067.123287671233</v>
      </c>
      <c r="F86" s="20">
        <f t="shared" si="5"/>
        <v>-409100</v>
      </c>
      <c r="G86" s="21">
        <f t="shared" si="6"/>
        <v>4632.876712328767</v>
      </c>
    </row>
    <row r="87" spans="2:7" ht="20.25">
      <c r="B87" s="19">
        <v>74</v>
      </c>
      <c r="C87" s="19">
        <v>30</v>
      </c>
      <c r="D87" s="20">
        <f t="shared" si="4"/>
        <v>6700</v>
      </c>
      <c r="E87" s="32">
        <f t="shared" si="7"/>
        <v>-2101.541095890411</v>
      </c>
      <c r="F87" s="20">
        <f t="shared" si="5"/>
        <v>-415800</v>
      </c>
      <c r="G87" s="21">
        <f t="shared" si="6"/>
        <v>4598.45890410959</v>
      </c>
    </row>
    <row r="88" spans="2:7" ht="20.25">
      <c r="B88" s="19">
        <v>75</v>
      </c>
      <c r="C88" s="19">
        <v>30</v>
      </c>
      <c r="D88" s="20">
        <f t="shared" si="4"/>
        <v>6700</v>
      </c>
      <c r="E88" s="32">
        <f t="shared" si="7"/>
        <v>-2135.958904109589</v>
      </c>
      <c r="F88" s="20">
        <f t="shared" si="5"/>
        <v>-422500</v>
      </c>
      <c r="G88" s="21">
        <f t="shared" si="6"/>
        <v>4564.04109589041</v>
      </c>
    </row>
    <row r="89" spans="2:7" ht="20.25">
      <c r="B89" s="19">
        <v>76</v>
      </c>
      <c r="C89" s="19">
        <v>30</v>
      </c>
      <c r="D89" s="20">
        <f t="shared" si="4"/>
        <v>6700</v>
      </c>
      <c r="E89" s="32">
        <f t="shared" si="7"/>
        <v>-2170.376712328767</v>
      </c>
      <c r="F89" s="20">
        <f t="shared" si="5"/>
        <v>-429200</v>
      </c>
      <c r="G89" s="21">
        <f t="shared" si="6"/>
        <v>4529.623287671233</v>
      </c>
    </row>
    <row r="90" spans="2:7" ht="20.25">
      <c r="B90" s="19">
        <v>77</v>
      </c>
      <c r="C90" s="19">
        <v>30</v>
      </c>
      <c r="D90" s="20">
        <f t="shared" si="4"/>
        <v>6700</v>
      </c>
      <c r="E90" s="32">
        <f t="shared" si="7"/>
        <v>-2204.794520547945</v>
      </c>
      <c r="F90" s="20">
        <f t="shared" si="5"/>
        <v>-435900</v>
      </c>
      <c r="G90" s="21">
        <f t="shared" si="6"/>
        <v>4495.205479452055</v>
      </c>
    </row>
    <row r="91" spans="2:7" ht="20.25">
      <c r="B91" s="19">
        <v>78</v>
      </c>
      <c r="C91" s="19">
        <v>30</v>
      </c>
      <c r="D91" s="20">
        <f t="shared" si="4"/>
        <v>6700</v>
      </c>
      <c r="E91" s="32">
        <f t="shared" si="7"/>
        <v>-2239.2123287671234</v>
      </c>
      <c r="F91" s="20">
        <f t="shared" si="5"/>
        <v>-442600</v>
      </c>
      <c r="G91" s="21">
        <f t="shared" si="6"/>
        <v>4460.787671232876</v>
      </c>
    </row>
    <row r="92" spans="2:7" ht="20.25">
      <c r="B92" s="19">
        <v>79</v>
      </c>
      <c r="C92" s="19">
        <v>30</v>
      </c>
      <c r="D92" s="20">
        <f t="shared" si="4"/>
        <v>6700</v>
      </c>
      <c r="E92" s="32">
        <f t="shared" si="7"/>
        <v>-2273.6301369863013</v>
      </c>
      <c r="F92" s="20">
        <f t="shared" si="5"/>
        <v>-449300</v>
      </c>
      <c r="G92" s="21">
        <f t="shared" si="6"/>
        <v>4426.369863013699</v>
      </c>
    </row>
    <row r="93" spans="2:7" ht="20.25">
      <c r="B93" s="19">
        <v>80</v>
      </c>
      <c r="C93" s="19">
        <v>30</v>
      </c>
      <c r="D93" s="20">
        <f t="shared" si="4"/>
        <v>6700</v>
      </c>
      <c r="E93" s="32">
        <f t="shared" si="7"/>
        <v>-2308.0479452054797</v>
      </c>
      <c r="F93" s="20">
        <f t="shared" si="5"/>
        <v>-456000</v>
      </c>
      <c r="G93" s="21">
        <f t="shared" si="6"/>
        <v>4391.95205479452</v>
      </c>
    </row>
    <row r="94" spans="2:7" ht="20.25">
      <c r="B94" s="19">
        <v>81</v>
      </c>
      <c r="C94" s="19">
        <v>30</v>
      </c>
      <c r="D94" s="20">
        <f t="shared" si="4"/>
        <v>6700</v>
      </c>
      <c r="E94" s="32">
        <f t="shared" si="7"/>
        <v>-2342.4657534246576</v>
      </c>
      <c r="F94" s="20">
        <f t="shared" si="5"/>
        <v>-462700</v>
      </c>
      <c r="G94" s="21">
        <f t="shared" si="6"/>
        <v>4357.534246575342</v>
      </c>
    </row>
    <row r="95" spans="2:7" ht="20.25">
      <c r="B95" s="19">
        <v>82</v>
      </c>
      <c r="C95" s="19">
        <v>30</v>
      </c>
      <c r="D95" s="20">
        <f t="shared" si="4"/>
        <v>6700</v>
      </c>
      <c r="E95" s="32">
        <f t="shared" si="7"/>
        <v>-2376.8835616438355</v>
      </c>
      <c r="F95" s="20">
        <f t="shared" si="5"/>
        <v>-469400</v>
      </c>
      <c r="G95" s="21">
        <f t="shared" si="6"/>
        <v>4323.1164383561645</v>
      </c>
    </row>
    <row r="96" spans="2:7" ht="20.25">
      <c r="B96" s="19">
        <v>83</v>
      </c>
      <c r="C96" s="19">
        <v>30</v>
      </c>
      <c r="D96" s="20">
        <f t="shared" si="4"/>
        <v>6700</v>
      </c>
      <c r="E96" s="32">
        <f t="shared" si="7"/>
        <v>-2411.301369863014</v>
      </c>
      <c r="F96" s="20">
        <f t="shared" si="5"/>
        <v>-476100</v>
      </c>
      <c r="G96" s="21">
        <f t="shared" si="6"/>
        <v>4288.698630136986</v>
      </c>
    </row>
    <row r="97" spans="2:7" ht="20.25">
      <c r="B97" s="19">
        <v>84</v>
      </c>
      <c r="C97" s="19">
        <v>30</v>
      </c>
      <c r="D97" s="20">
        <f t="shared" si="4"/>
        <v>6700</v>
      </c>
      <c r="E97" s="32">
        <f t="shared" si="7"/>
        <v>-2445.719178082192</v>
      </c>
      <c r="F97" s="20">
        <f t="shared" si="5"/>
        <v>-482800</v>
      </c>
      <c r="G97" s="21">
        <f t="shared" si="6"/>
        <v>4254.280821917808</v>
      </c>
    </row>
    <row r="98" spans="2:7" ht="20.25">
      <c r="B98" s="19">
        <v>85</v>
      </c>
      <c r="C98" s="19">
        <v>30</v>
      </c>
      <c r="D98" s="20">
        <f t="shared" si="4"/>
        <v>6700</v>
      </c>
      <c r="E98" s="32">
        <f t="shared" si="7"/>
        <v>-2480.1369863013697</v>
      </c>
      <c r="F98" s="20">
        <f t="shared" si="5"/>
        <v>-489500</v>
      </c>
      <c r="G98" s="21">
        <f t="shared" si="6"/>
        <v>4219.86301369863</v>
      </c>
    </row>
    <row r="99" spans="2:7" ht="20.25">
      <c r="B99" s="19">
        <v>86</v>
      </c>
      <c r="C99" s="19">
        <v>30</v>
      </c>
      <c r="D99" s="20">
        <f t="shared" si="4"/>
        <v>6700</v>
      </c>
      <c r="E99" s="32">
        <f t="shared" si="7"/>
        <v>-2514.554794520548</v>
      </c>
      <c r="F99" s="20">
        <f t="shared" si="5"/>
        <v>-496200</v>
      </c>
      <c r="G99" s="21">
        <f t="shared" si="6"/>
        <v>4185.445205479452</v>
      </c>
    </row>
    <row r="100" spans="2:7" ht="20.25">
      <c r="B100" s="19">
        <v>87</v>
      </c>
      <c r="C100" s="19">
        <v>30</v>
      </c>
      <c r="D100" s="20">
        <f t="shared" si="4"/>
        <v>6700</v>
      </c>
      <c r="E100" s="32">
        <f t="shared" si="7"/>
        <v>-2548.972602739726</v>
      </c>
      <c r="F100" s="20">
        <f t="shared" si="5"/>
        <v>-502900</v>
      </c>
      <c r="G100" s="21">
        <f t="shared" si="6"/>
        <v>4151.027397260274</v>
      </c>
    </row>
    <row r="101" spans="2:7" ht="20.25">
      <c r="B101" s="19">
        <v>88</v>
      </c>
      <c r="C101" s="19">
        <v>30</v>
      </c>
      <c r="D101" s="20">
        <f t="shared" si="4"/>
        <v>6700</v>
      </c>
      <c r="E101" s="32">
        <f t="shared" si="7"/>
        <v>-2583.390410958904</v>
      </c>
      <c r="F101" s="20">
        <f t="shared" si="5"/>
        <v>-509600</v>
      </c>
      <c r="G101" s="21">
        <f t="shared" si="6"/>
        <v>4116.609589041096</v>
      </c>
    </row>
    <row r="102" spans="2:7" ht="20.25">
      <c r="B102" s="19">
        <v>89</v>
      </c>
      <c r="C102" s="19">
        <v>30</v>
      </c>
      <c r="D102" s="20">
        <f t="shared" si="4"/>
        <v>6700</v>
      </c>
      <c r="E102" s="32">
        <f t="shared" si="7"/>
        <v>-2617.8082191780823</v>
      </c>
      <c r="F102" s="20">
        <f t="shared" si="5"/>
        <v>-516300</v>
      </c>
      <c r="G102" s="21">
        <f t="shared" si="6"/>
        <v>4082.1917808219177</v>
      </c>
    </row>
    <row r="103" spans="2:7" ht="20.25">
      <c r="B103" s="19">
        <v>90</v>
      </c>
      <c r="C103" s="19">
        <v>30</v>
      </c>
      <c r="D103" s="20">
        <f t="shared" si="4"/>
        <v>6700</v>
      </c>
      <c r="E103" s="32">
        <f t="shared" si="7"/>
        <v>-2652.22602739726</v>
      </c>
      <c r="F103" s="20">
        <f t="shared" si="5"/>
        <v>-523000</v>
      </c>
      <c r="G103" s="21">
        <f t="shared" si="6"/>
        <v>4047.77397260274</v>
      </c>
    </row>
    <row r="104" spans="2:7" ht="20.25">
      <c r="B104" s="19">
        <v>91</v>
      </c>
      <c r="C104" s="19">
        <v>30</v>
      </c>
      <c r="D104" s="20">
        <f t="shared" si="4"/>
        <v>6700</v>
      </c>
      <c r="E104" s="32">
        <f t="shared" si="7"/>
        <v>-2686.6438356164385</v>
      </c>
      <c r="F104" s="20">
        <f t="shared" si="5"/>
        <v>-529700</v>
      </c>
      <c r="G104" s="21">
        <f t="shared" si="6"/>
        <v>4013.3561643835615</v>
      </c>
    </row>
    <row r="105" spans="2:7" ht="20.25">
      <c r="B105" s="19">
        <v>92</v>
      </c>
      <c r="C105" s="19">
        <v>30</v>
      </c>
      <c r="D105" s="20">
        <f t="shared" si="4"/>
        <v>6700</v>
      </c>
      <c r="E105" s="32">
        <f t="shared" si="7"/>
        <v>-2721.0616438356165</v>
      </c>
      <c r="F105" s="20">
        <f t="shared" si="5"/>
        <v>-536400</v>
      </c>
      <c r="G105" s="21">
        <f t="shared" si="6"/>
        <v>3978.9383561643835</v>
      </c>
    </row>
    <row r="106" spans="2:7" ht="20.25">
      <c r="B106" s="19">
        <v>93</v>
      </c>
      <c r="C106" s="19">
        <v>30</v>
      </c>
      <c r="D106" s="20">
        <f t="shared" si="4"/>
        <v>6700</v>
      </c>
      <c r="E106" s="32">
        <f t="shared" si="7"/>
        <v>-2755.4794520547944</v>
      </c>
      <c r="F106" s="20">
        <f t="shared" si="5"/>
        <v>-543100</v>
      </c>
      <c r="G106" s="21">
        <f t="shared" si="6"/>
        <v>3944.5205479452056</v>
      </c>
    </row>
    <row r="107" spans="2:7" ht="20.25">
      <c r="B107" s="19">
        <v>94</v>
      </c>
      <c r="C107" s="19">
        <v>30</v>
      </c>
      <c r="D107" s="20">
        <f t="shared" si="4"/>
        <v>6700</v>
      </c>
      <c r="E107" s="32">
        <f t="shared" si="7"/>
        <v>-2789.8972602739727</v>
      </c>
      <c r="F107" s="20">
        <f t="shared" si="5"/>
        <v>-549800</v>
      </c>
      <c r="G107" s="21">
        <f t="shared" si="6"/>
        <v>3910.1027397260273</v>
      </c>
    </row>
    <row r="108" spans="2:7" ht="20.25">
      <c r="B108" s="19">
        <v>95</v>
      </c>
      <c r="C108" s="19">
        <v>30</v>
      </c>
      <c r="D108" s="20">
        <f t="shared" si="4"/>
        <v>6700</v>
      </c>
      <c r="E108" s="32">
        <f t="shared" si="7"/>
        <v>-2824.3150684931506</v>
      </c>
      <c r="F108" s="20">
        <f t="shared" si="5"/>
        <v>-556500</v>
      </c>
      <c r="G108" s="21">
        <f t="shared" si="6"/>
        <v>3875.6849315068494</v>
      </c>
    </row>
    <row r="109" spans="2:7" ht="20.25">
      <c r="B109" s="19">
        <v>96</v>
      </c>
      <c r="C109" s="19">
        <v>30</v>
      </c>
      <c r="D109" s="20">
        <f t="shared" si="4"/>
        <v>6700</v>
      </c>
      <c r="E109" s="32">
        <f t="shared" si="7"/>
        <v>-2858.7328767123286</v>
      </c>
      <c r="F109" s="20">
        <f t="shared" si="5"/>
        <v>-563200</v>
      </c>
      <c r="G109" s="21">
        <f t="shared" si="6"/>
        <v>3841.2671232876714</v>
      </c>
    </row>
    <row r="110" spans="2:7" ht="20.25">
      <c r="B110" s="19">
        <v>97</v>
      </c>
      <c r="C110" s="19">
        <v>30</v>
      </c>
      <c r="D110" s="20">
        <f t="shared" si="4"/>
        <v>6700</v>
      </c>
      <c r="E110" s="32">
        <f t="shared" si="7"/>
        <v>-2893.150684931507</v>
      </c>
      <c r="F110" s="20">
        <f t="shared" si="5"/>
        <v>-569900</v>
      </c>
      <c r="G110" s="21">
        <f t="shared" si="6"/>
        <v>3806.849315068493</v>
      </c>
    </row>
    <row r="111" spans="2:7" ht="20.25">
      <c r="B111" s="19">
        <v>98</v>
      </c>
      <c r="C111" s="19">
        <v>30</v>
      </c>
      <c r="D111" s="20">
        <f t="shared" si="4"/>
        <v>6700</v>
      </c>
      <c r="E111" s="32">
        <f t="shared" si="7"/>
        <v>-2927.568493150685</v>
      </c>
      <c r="F111" s="20">
        <f t="shared" si="5"/>
        <v>-576600</v>
      </c>
      <c r="G111" s="21">
        <f t="shared" si="6"/>
        <v>3772.431506849315</v>
      </c>
    </row>
    <row r="112" spans="2:7" ht="20.25">
      <c r="B112" s="19">
        <v>99</v>
      </c>
      <c r="C112" s="19">
        <v>30</v>
      </c>
      <c r="D112" s="20">
        <f t="shared" si="4"/>
        <v>6700</v>
      </c>
      <c r="E112" s="32">
        <f t="shared" si="7"/>
        <v>-2961.986301369863</v>
      </c>
      <c r="F112" s="20">
        <f t="shared" si="5"/>
        <v>-583300</v>
      </c>
      <c r="G112" s="21">
        <f t="shared" si="6"/>
        <v>3738.013698630137</v>
      </c>
    </row>
    <row r="113" spans="2:7" ht="20.25">
      <c r="B113" s="19">
        <v>100</v>
      </c>
      <c r="C113" s="19">
        <v>30</v>
      </c>
      <c r="D113" s="20">
        <f t="shared" si="4"/>
        <v>6700</v>
      </c>
      <c r="E113" s="32">
        <f t="shared" si="7"/>
        <v>-2996.404109589041</v>
      </c>
      <c r="F113" s="20">
        <f t="shared" si="5"/>
        <v>-590000</v>
      </c>
      <c r="G113" s="21">
        <f t="shared" si="6"/>
        <v>3703.595890410959</v>
      </c>
    </row>
    <row r="114" spans="2:7" ht="20.25">
      <c r="B114" s="19">
        <v>101</v>
      </c>
      <c r="C114" s="19">
        <v>30</v>
      </c>
      <c r="D114" s="20">
        <f t="shared" si="4"/>
        <v>6700</v>
      </c>
      <c r="E114" s="32">
        <f t="shared" si="7"/>
        <v>-3030.821917808219</v>
      </c>
      <c r="F114" s="20">
        <f t="shared" si="5"/>
        <v>-596700</v>
      </c>
      <c r="G114" s="21">
        <f t="shared" si="6"/>
        <v>3669.178082191781</v>
      </c>
    </row>
    <row r="115" spans="2:7" ht="20.25">
      <c r="B115" s="19">
        <v>102</v>
      </c>
      <c r="C115" s="19">
        <v>30</v>
      </c>
      <c r="D115" s="20">
        <f t="shared" si="4"/>
        <v>6700</v>
      </c>
      <c r="E115" s="32">
        <f t="shared" si="7"/>
        <v>-3065.2397260273974</v>
      </c>
      <c r="F115" s="20">
        <f t="shared" si="5"/>
        <v>-603400</v>
      </c>
      <c r="G115" s="21">
        <f t="shared" si="6"/>
        <v>3634.7602739726026</v>
      </c>
    </row>
    <row r="116" spans="2:7" ht="20.25">
      <c r="B116" s="19">
        <v>103</v>
      </c>
      <c r="C116" s="19">
        <v>30</v>
      </c>
      <c r="D116" s="20">
        <f t="shared" si="4"/>
        <v>6700</v>
      </c>
      <c r="E116" s="32">
        <f t="shared" si="7"/>
        <v>-3099.6575342465753</v>
      </c>
      <c r="F116" s="20">
        <f t="shared" si="5"/>
        <v>-610100</v>
      </c>
      <c r="G116" s="21">
        <f t="shared" si="6"/>
        <v>3600.3424657534247</v>
      </c>
    </row>
    <row r="117" spans="2:7" ht="20.25">
      <c r="B117" s="19">
        <v>104</v>
      </c>
      <c r="C117" s="19">
        <v>30</v>
      </c>
      <c r="D117" s="20">
        <f t="shared" si="4"/>
        <v>6700</v>
      </c>
      <c r="E117" s="32">
        <f t="shared" si="7"/>
        <v>-3134.0753424657532</v>
      </c>
      <c r="F117" s="20">
        <f t="shared" si="5"/>
        <v>-616800</v>
      </c>
      <c r="G117" s="21">
        <f t="shared" si="6"/>
        <v>3565.9246575342468</v>
      </c>
    </row>
    <row r="118" spans="2:7" ht="20.25">
      <c r="B118" s="19">
        <v>105</v>
      </c>
      <c r="C118" s="19">
        <v>30</v>
      </c>
      <c r="D118" s="20">
        <f t="shared" si="4"/>
        <v>6700</v>
      </c>
      <c r="E118" s="32">
        <f t="shared" si="7"/>
        <v>-3168.4931506849316</v>
      </c>
      <c r="F118" s="20">
        <f t="shared" si="5"/>
        <v>-623500</v>
      </c>
      <c r="G118" s="21">
        <f t="shared" si="6"/>
        <v>3531.5068493150684</v>
      </c>
    </row>
    <row r="119" spans="2:7" ht="20.25">
      <c r="B119" s="19">
        <v>106</v>
      </c>
      <c r="C119" s="19">
        <v>30</v>
      </c>
      <c r="D119" s="20">
        <f t="shared" si="4"/>
        <v>6700</v>
      </c>
      <c r="E119" s="32">
        <f t="shared" si="7"/>
        <v>-3202.9109589041095</v>
      </c>
      <c r="F119" s="20">
        <f t="shared" si="5"/>
        <v>-630200</v>
      </c>
      <c r="G119" s="21">
        <f t="shared" si="6"/>
        <v>3497.0890410958905</v>
      </c>
    </row>
    <row r="120" spans="2:7" ht="20.25">
      <c r="B120" s="19">
        <v>107</v>
      </c>
      <c r="C120" s="19">
        <v>30</v>
      </c>
      <c r="D120" s="20">
        <f t="shared" si="4"/>
        <v>6700</v>
      </c>
      <c r="E120" s="32">
        <f t="shared" si="7"/>
        <v>-3237.328767123288</v>
      </c>
      <c r="F120" s="20">
        <f t="shared" si="5"/>
        <v>-636900</v>
      </c>
      <c r="G120" s="21">
        <f t="shared" si="6"/>
        <v>3462.671232876712</v>
      </c>
    </row>
    <row r="121" spans="2:7" ht="20.25">
      <c r="B121" s="19">
        <v>108</v>
      </c>
      <c r="C121" s="19">
        <v>30</v>
      </c>
      <c r="D121" s="20">
        <f t="shared" si="4"/>
        <v>6700</v>
      </c>
      <c r="E121" s="32">
        <f t="shared" si="7"/>
        <v>-3271.746575342466</v>
      </c>
      <c r="F121" s="20">
        <f t="shared" si="5"/>
        <v>-643600</v>
      </c>
      <c r="G121" s="21">
        <f t="shared" si="6"/>
        <v>3428.253424657534</v>
      </c>
    </row>
    <row r="122" spans="2:7" ht="20.25">
      <c r="B122" s="19">
        <v>109</v>
      </c>
      <c r="C122" s="19">
        <v>30</v>
      </c>
      <c r="D122" s="20">
        <f t="shared" si="4"/>
        <v>6700</v>
      </c>
      <c r="E122" s="32">
        <f t="shared" si="7"/>
        <v>-3306.1643835616437</v>
      </c>
      <c r="F122" s="20">
        <f t="shared" si="5"/>
        <v>-650300</v>
      </c>
      <c r="G122" s="21">
        <f t="shared" si="6"/>
        <v>3393.8356164383563</v>
      </c>
    </row>
    <row r="123" spans="2:7" ht="20.25">
      <c r="B123" s="19">
        <v>110</v>
      </c>
      <c r="C123" s="19">
        <v>30</v>
      </c>
      <c r="D123" s="20">
        <f t="shared" si="4"/>
        <v>6700</v>
      </c>
      <c r="E123" s="32">
        <f t="shared" si="7"/>
        <v>-3340.582191780822</v>
      </c>
      <c r="F123" s="20">
        <f t="shared" si="5"/>
        <v>-657000</v>
      </c>
      <c r="G123" s="21">
        <f t="shared" si="6"/>
        <v>3359.417808219178</v>
      </c>
    </row>
    <row r="124" spans="2:7" ht="20.25">
      <c r="B124" s="19">
        <v>111</v>
      </c>
      <c r="C124" s="19">
        <v>30</v>
      </c>
      <c r="D124" s="20">
        <f t="shared" si="4"/>
        <v>6700</v>
      </c>
      <c r="E124" s="32">
        <f t="shared" si="7"/>
        <v>-3375</v>
      </c>
      <c r="F124" s="20">
        <f t="shared" si="5"/>
        <v>-663700</v>
      </c>
      <c r="G124" s="21">
        <f t="shared" si="6"/>
        <v>3325</v>
      </c>
    </row>
    <row r="125" spans="2:7" ht="20.25">
      <c r="B125" s="19">
        <v>112</v>
      </c>
      <c r="C125" s="19">
        <v>30</v>
      </c>
      <c r="D125" s="20">
        <f t="shared" si="4"/>
        <v>6700</v>
      </c>
      <c r="E125" s="32">
        <f t="shared" si="7"/>
        <v>-3409.417808219178</v>
      </c>
      <c r="F125" s="20">
        <f t="shared" si="5"/>
        <v>-670400</v>
      </c>
      <c r="G125" s="21">
        <f t="shared" si="6"/>
        <v>3290.582191780822</v>
      </c>
    </row>
    <row r="126" spans="2:7" ht="20.25">
      <c r="B126" s="19">
        <v>113</v>
      </c>
      <c r="C126" s="19">
        <v>30</v>
      </c>
      <c r="D126" s="20">
        <f t="shared" si="4"/>
        <v>6700</v>
      </c>
      <c r="E126" s="32">
        <f t="shared" si="7"/>
        <v>-3443.8356164383563</v>
      </c>
      <c r="F126" s="20">
        <f t="shared" si="5"/>
        <v>-677100</v>
      </c>
      <c r="G126" s="21">
        <f t="shared" si="6"/>
        <v>3256.1643835616437</v>
      </c>
    </row>
    <row r="127" spans="2:7" ht="20.25">
      <c r="B127" s="19">
        <v>114</v>
      </c>
      <c r="C127" s="19">
        <v>30</v>
      </c>
      <c r="D127" s="20">
        <f t="shared" si="4"/>
        <v>6700</v>
      </c>
      <c r="E127" s="32">
        <f t="shared" si="7"/>
        <v>-3478.253424657534</v>
      </c>
      <c r="F127" s="20">
        <f t="shared" si="5"/>
        <v>-683800</v>
      </c>
      <c r="G127" s="21">
        <f t="shared" si="6"/>
        <v>3221.746575342466</v>
      </c>
    </row>
    <row r="128" spans="2:7" ht="20.25">
      <c r="B128" s="19">
        <v>115</v>
      </c>
      <c r="C128" s="19">
        <v>30</v>
      </c>
      <c r="D128" s="20">
        <f t="shared" si="4"/>
        <v>6700</v>
      </c>
      <c r="E128" s="32">
        <f t="shared" si="7"/>
        <v>-3512.671232876712</v>
      </c>
      <c r="F128" s="20">
        <f t="shared" si="5"/>
        <v>-690500</v>
      </c>
      <c r="G128" s="21">
        <f t="shared" si="6"/>
        <v>3187.328767123288</v>
      </c>
    </row>
    <row r="129" spans="2:7" ht="20.25">
      <c r="B129" s="19">
        <v>116</v>
      </c>
      <c r="C129" s="19">
        <v>30</v>
      </c>
      <c r="D129" s="20">
        <f t="shared" si="4"/>
        <v>6700</v>
      </c>
      <c r="E129" s="32">
        <f t="shared" si="7"/>
        <v>-3547.0890410958905</v>
      </c>
      <c r="F129" s="20">
        <f t="shared" si="5"/>
        <v>-697200</v>
      </c>
      <c r="G129" s="21">
        <f t="shared" si="6"/>
        <v>3152.9109589041095</v>
      </c>
    </row>
    <row r="130" spans="2:7" ht="20.25">
      <c r="B130" s="19">
        <v>117</v>
      </c>
      <c r="C130" s="19">
        <v>30</v>
      </c>
      <c r="D130" s="20">
        <f t="shared" si="4"/>
        <v>6700</v>
      </c>
      <c r="E130" s="32">
        <f t="shared" si="7"/>
        <v>-3581.5068493150684</v>
      </c>
      <c r="F130" s="20">
        <f t="shared" si="5"/>
        <v>-703900</v>
      </c>
      <c r="G130" s="21">
        <f t="shared" si="6"/>
        <v>3118.4931506849316</v>
      </c>
    </row>
    <row r="131" spans="2:7" ht="20.25">
      <c r="B131" s="19">
        <v>118</v>
      </c>
      <c r="C131" s="19">
        <v>30</v>
      </c>
      <c r="D131" s="20">
        <f t="shared" si="4"/>
        <v>6700</v>
      </c>
      <c r="E131" s="32">
        <f t="shared" si="7"/>
        <v>-3615.9246575342468</v>
      </c>
      <c r="F131" s="20">
        <f t="shared" si="5"/>
        <v>-710600</v>
      </c>
      <c r="G131" s="21">
        <f t="shared" si="6"/>
        <v>3084.0753424657532</v>
      </c>
    </row>
    <row r="132" spans="2:7" ht="20.25">
      <c r="B132" s="19">
        <v>119</v>
      </c>
      <c r="C132" s="19">
        <v>30</v>
      </c>
      <c r="D132" s="20">
        <f t="shared" si="4"/>
        <v>6700</v>
      </c>
      <c r="E132" s="32">
        <f t="shared" si="7"/>
        <v>-3650.3424657534247</v>
      </c>
      <c r="F132" s="20">
        <f t="shared" si="5"/>
        <v>-717300</v>
      </c>
      <c r="G132" s="21">
        <f t="shared" si="6"/>
        <v>3049.6575342465753</v>
      </c>
    </row>
    <row r="133" spans="2:7" ht="20.25">
      <c r="B133" s="19">
        <v>120</v>
      </c>
      <c r="C133" s="19">
        <v>30</v>
      </c>
      <c r="D133" s="20">
        <f t="shared" si="4"/>
        <v>6700</v>
      </c>
      <c r="E133" s="32">
        <f t="shared" si="7"/>
        <v>-3684.7602739726026</v>
      </c>
      <c r="F133" s="20">
        <f t="shared" si="5"/>
        <v>-724000</v>
      </c>
      <c r="G133" s="21">
        <f t="shared" si="6"/>
        <v>3015.2397260273974</v>
      </c>
    </row>
    <row r="134" spans="2:7" ht="20.25">
      <c r="B134" s="19">
        <v>121</v>
      </c>
      <c r="C134" s="19">
        <v>30</v>
      </c>
      <c r="D134" s="20">
        <f t="shared" si="4"/>
        <v>6700</v>
      </c>
      <c r="E134" s="32">
        <f t="shared" si="7"/>
        <v>-3719.178082191781</v>
      </c>
      <c r="F134" s="20">
        <f t="shared" si="5"/>
        <v>-730700</v>
      </c>
      <c r="G134" s="21">
        <f t="shared" si="6"/>
        <v>2980.821917808219</v>
      </c>
    </row>
    <row r="135" spans="2:7" ht="20.25">
      <c r="B135" s="19">
        <v>122</v>
      </c>
      <c r="C135" s="19">
        <v>30</v>
      </c>
      <c r="D135" s="20">
        <f t="shared" si="4"/>
        <v>6700</v>
      </c>
      <c r="E135" s="32">
        <f t="shared" si="7"/>
        <v>-3753.595890410959</v>
      </c>
      <c r="F135" s="20">
        <f t="shared" si="5"/>
        <v>-737400</v>
      </c>
      <c r="G135" s="21">
        <f t="shared" si="6"/>
        <v>2946.404109589041</v>
      </c>
    </row>
    <row r="136" spans="2:7" ht="20.25">
      <c r="B136" s="19">
        <v>123</v>
      </c>
      <c r="C136" s="19">
        <v>30</v>
      </c>
      <c r="D136" s="20">
        <f t="shared" si="4"/>
        <v>6700</v>
      </c>
      <c r="E136" s="32">
        <f t="shared" si="7"/>
        <v>-3788.013698630137</v>
      </c>
      <c r="F136" s="20">
        <f t="shared" si="5"/>
        <v>-744100</v>
      </c>
      <c r="G136" s="21">
        <f t="shared" si="6"/>
        <v>2911.986301369863</v>
      </c>
    </row>
    <row r="137" spans="2:7" ht="20.25">
      <c r="B137" s="19">
        <v>124</v>
      </c>
      <c r="C137" s="19">
        <v>30</v>
      </c>
      <c r="D137" s="20">
        <f t="shared" si="4"/>
        <v>6700</v>
      </c>
      <c r="E137" s="32">
        <f t="shared" si="7"/>
        <v>-3822.431506849315</v>
      </c>
      <c r="F137" s="20">
        <f t="shared" si="5"/>
        <v>-750800</v>
      </c>
      <c r="G137" s="21">
        <f t="shared" si="6"/>
        <v>2877.568493150685</v>
      </c>
    </row>
    <row r="138" spans="2:7" ht="20.25">
      <c r="B138" s="19">
        <v>125</v>
      </c>
      <c r="C138" s="19">
        <v>30</v>
      </c>
      <c r="D138" s="20">
        <f t="shared" si="4"/>
        <v>6700</v>
      </c>
      <c r="E138" s="32">
        <f t="shared" si="7"/>
        <v>-3856.849315068493</v>
      </c>
      <c r="F138" s="20">
        <f t="shared" si="5"/>
        <v>-757500</v>
      </c>
      <c r="G138" s="21">
        <f t="shared" si="6"/>
        <v>2843.150684931507</v>
      </c>
    </row>
    <row r="139" spans="2:7" ht="20.25">
      <c r="B139" s="19">
        <v>126</v>
      </c>
      <c r="C139" s="19">
        <v>30</v>
      </c>
      <c r="D139" s="20">
        <f t="shared" si="4"/>
        <v>6700</v>
      </c>
      <c r="E139" s="32">
        <f t="shared" si="7"/>
        <v>-3891.2671232876714</v>
      </c>
      <c r="F139" s="20">
        <f t="shared" si="5"/>
        <v>-764200</v>
      </c>
      <c r="G139" s="21">
        <f t="shared" si="6"/>
        <v>2808.7328767123286</v>
      </c>
    </row>
    <row r="140" spans="2:7" ht="20.25">
      <c r="B140" s="19">
        <v>127</v>
      </c>
      <c r="C140" s="19">
        <v>30</v>
      </c>
      <c r="D140" s="20">
        <f t="shared" si="4"/>
        <v>6700</v>
      </c>
      <c r="E140" s="32">
        <f t="shared" si="7"/>
        <v>-3925.6849315068494</v>
      </c>
      <c r="F140" s="20">
        <f t="shared" si="5"/>
        <v>-770900</v>
      </c>
      <c r="G140" s="21">
        <f t="shared" si="6"/>
        <v>2774.3150684931506</v>
      </c>
    </row>
    <row r="141" spans="2:7" ht="20.25">
      <c r="B141" s="19">
        <v>128</v>
      </c>
      <c r="C141" s="19">
        <v>30</v>
      </c>
      <c r="D141" s="20">
        <f t="shared" si="4"/>
        <v>6700</v>
      </c>
      <c r="E141" s="32">
        <f t="shared" si="7"/>
        <v>-3960.1027397260273</v>
      </c>
      <c r="F141" s="20">
        <f t="shared" si="5"/>
        <v>-777600</v>
      </c>
      <c r="G141" s="21">
        <f t="shared" si="6"/>
        <v>2739.8972602739727</v>
      </c>
    </row>
    <row r="142" spans="2:7" ht="20.25">
      <c r="B142" s="19">
        <v>129</v>
      </c>
      <c r="C142" s="19">
        <v>30</v>
      </c>
      <c r="D142" s="20">
        <f t="shared" si="4"/>
        <v>6700</v>
      </c>
      <c r="E142" s="32">
        <f t="shared" si="7"/>
        <v>-3994.5205479452056</v>
      </c>
      <c r="F142" s="20">
        <f t="shared" si="5"/>
        <v>-784300</v>
      </c>
      <c r="G142" s="21">
        <f t="shared" si="6"/>
        <v>2705.4794520547944</v>
      </c>
    </row>
    <row r="143" spans="2:7" ht="20.25">
      <c r="B143" s="19">
        <v>130</v>
      </c>
      <c r="C143" s="19">
        <v>30</v>
      </c>
      <c r="D143" s="20">
        <f aca="true" t="shared" si="8" ref="D143:D170">$E$6</f>
        <v>6700</v>
      </c>
      <c r="E143" s="32">
        <f t="shared" si="7"/>
        <v>-4028.9383561643835</v>
      </c>
      <c r="F143" s="20">
        <f aca="true" t="shared" si="9" ref="F143:F170">SUM(F142-D143)</f>
        <v>-791000</v>
      </c>
      <c r="G143" s="21">
        <f aca="true" t="shared" si="10" ref="G143:G170">D143+E143</f>
        <v>2671.0616438356165</v>
      </c>
    </row>
    <row r="144" spans="2:7" ht="20.25">
      <c r="B144" s="19">
        <v>131</v>
      </c>
      <c r="C144" s="19">
        <v>30</v>
      </c>
      <c r="D144" s="20">
        <f t="shared" si="8"/>
        <v>6700</v>
      </c>
      <c r="E144" s="32">
        <f aca="true" t="shared" si="11" ref="E144:E170">F143*$E$11/100*C144/365</f>
        <v>-4063.3561643835615</v>
      </c>
      <c r="F144" s="20">
        <f t="shared" si="9"/>
        <v>-797700</v>
      </c>
      <c r="G144" s="21">
        <f t="shared" si="10"/>
        <v>2636.6438356164385</v>
      </c>
    </row>
    <row r="145" spans="2:7" ht="20.25">
      <c r="B145" s="19">
        <v>132</v>
      </c>
      <c r="C145" s="19">
        <v>30</v>
      </c>
      <c r="D145" s="20">
        <f t="shared" si="8"/>
        <v>6700</v>
      </c>
      <c r="E145" s="32">
        <f t="shared" si="11"/>
        <v>-4097.773972602739</v>
      </c>
      <c r="F145" s="20">
        <f t="shared" si="9"/>
        <v>-804400</v>
      </c>
      <c r="G145" s="21">
        <f t="shared" si="10"/>
        <v>2602.2260273972606</v>
      </c>
    </row>
    <row r="146" spans="2:7" ht="20.25">
      <c r="B146" s="19">
        <v>133</v>
      </c>
      <c r="C146" s="19">
        <v>30</v>
      </c>
      <c r="D146" s="20">
        <f t="shared" si="8"/>
        <v>6700</v>
      </c>
      <c r="E146" s="32">
        <f t="shared" si="11"/>
        <v>-4132.191780821918</v>
      </c>
      <c r="F146" s="20">
        <f t="shared" si="9"/>
        <v>-811100</v>
      </c>
      <c r="G146" s="21">
        <f t="shared" si="10"/>
        <v>2567.8082191780823</v>
      </c>
    </row>
    <row r="147" spans="2:7" ht="20.25">
      <c r="B147" s="19">
        <v>134</v>
      </c>
      <c r="C147" s="19">
        <v>30</v>
      </c>
      <c r="D147" s="20">
        <f t="shared" si="8"/>
        <v>6700</v>
      </c>
      <c r="E147" s="32">
        <f t="shared" si="11"/>
        <v>-4166.609589041096</v>
      </c>
      <c r="F147" s="20">
        <f t="shared" si="9"/>
        <v>-817800</v>
      </c>
      <c r="G147" s="21">
        <f t="shared" si="10"/>
        <v>2533.390410958904</v>
      </c>
    </row>
    <row r="148" spans="2:7" ht="20.25">
      <c r="B148" s="19">
        <v>135</v>
      </c>
      <c r="C148" s="19">
        <v>30</v>
      </c>
      <c r="D148" s="20">
        <f t="shared" si="8"/>
        <v>6700</v>
      </c>
      <c r="E148" s="32">
        <f t="shared" si="11"/>
        <v>-4201.027397260274</v>
      </c>
      <c r="F148" s="20">
        <f t="shared" si="9"/>
        <v>-824500</v>
      </c>
      <c r="G148" s="21">
        <f t="shared" si="10"/>
        <v>2498.9726027397264</v>
      </c>
    </row>
    <row r="149" spans="2:7" ht="20.25">
      <c r="B149" s="19">
        <v>136</v>
      </c>
      <c r="C149" s="19">
        <v>30</v>
      </c>
      <c r="D149" s="20">
        <f t="shared" si="8"/>
        <v>6700</v>
      </c>
      <c r="E149" s="32">
        <f t="shared" si="11"/>
        <v>-4235.445205479452</v>
      </c>
      <c r="F149" s="20">
        <f t="shared" si="9"/>
        <v>-831200</v>
      </c>
      <c r="G149" s="21">
        <f t="shared" si="10"/>
        <v>2464.554794520548</v>
      </c>
    </row>
    <row r="150" spans="2:7" ht="20.25">
      <c r="B150" s="19">
        <v>137</v>
      </c>
      <c r="C150" s="19">
        <v>30</v>
      </c>
      <c r="D150" s="20">
        <f t="shared" si="8"/>
        <v>6700</v>
      </c>
      <c r="E150" s="32">
        <f t="shared" si="11"/>
        <v>-4269.86301369863</v>
      </c>
      <c r="F150" s="20">
        <f t="shared" si="9"/>
        <v>-837900</v>
      </c>
      <c r="G150" s="21">
        <f t="shared" si="10"/>
        <v>2430.1369863013697</v>
      </c>
    </row>
    <row r="151" spans="2:7" ht="20.25">
      <c r="B151" s="19">
        <v>138</v>
      </c>
      <c r="C151" s="19">
        <v>30</v>
      </c>
      <c r="D151" s="20">
        <f t="shared" si="8"/>
        <v>6700</v>
      </c>
      <c r="E151" s="32">
        <f t="shared" si="11"/>
        <v>-4304.280821917808</v>
      </c>
      <c r="F151" s="20">
        <f t="shared" si="9"/>
        <v>-844600</v>
      </c>
      <c r="G151" s="21">
        <f t="shared" si="10"/>
        <v>2395.7191780821922</v>
      </c>
    </row>
    <row r="152" spans="2:7" ht="20.25">
      <c r="B152" s="19">
        <v>139</v>
      </c>
      <c r="C152" s="19">
        <v>30</v>
      </c>
      <c r="D152" s="20">
        <f t="shared" si="8"/>
        <v>6700</v>
      </c>
      <c r="E152" s="32">
        <f t="shared" si="11"/>
        <v>-4338.698630136986</v>
      </c>
      <c r="F152" s="20">
        <f t="shared" si="9"/>
        <v>-851300</v>
      </c>
      <c r="G152" s="21">
        <f t="shared" si="10"/>
        <v>2361.301369863014</v>
      </c>
    </row>
    <row r="153" spans="2:7" ht="20.25">
      <c r="B153" s="19">
        <v>140</v>
      </c>
      <c r="C153" s="19">
        <v>30</v>
      </c>
      <c r="D153" s="20">
        <f t="shared" si="8"/>
        <v>6700</v>
      </c>
      <c r="E153" s="32">
        <f t="shared" si="11"/>
        <v>-4373.1164383561645</v>
      </c>
      <c r="F153" s="20">
        <f t="shared" si="9"/>
        <v>-858000</v>
      </c>
      <c r="G153" s="21">
        <f t="shared" si="10"/>
        <v>2326.8835616438355</v>
      </c>
    </row>
    <row r="154" spans="2:7" ht="20.25">
      <c r="B154" s="19">
        <v>141</v>
      </c>
      <c r="C154" s="19">
        <v>30</v>
      </c>
      <c r="D154" s="20">
        <f t="shared" si="8"/>
        <v>6700</v>
      </c>
      <c r="E154" s="32">
        <f t="shared" si="11"/>
        <v>-4407.534246575343</v>
      </c>
      <c r="F154" s="20">
        <f t="shared" si="9"/>
        <v>-864700</v>
      </c>
      <c r="G154" s="21">
        <f t="shared" si="10"/>
        <v>2292.465753424657</v>
      </c>
    </row>
    <row r="155" spans="2:7" ht="20.25">
      <c r="B155" s="19">
        <v>142</v>
      </c>
      <c r="C155" s="19">
        <v>30</v>
      </c>
      <c r="D155" s="20">
        <f t="shared" si="8"/>
        <v>6700</v>
      </c>
      <c r="E155" s="32">
        <f t="shared" si="11"/>
        <v>-4441.95205479452</v>
      </c>
      <c r="F155" s="20">
        <f t="shared" si="9"/>
        <v>-871400</v>
      </c>
      <c r="G155" s="21">
        <f t="shared" si="10"/>
        <v>2258.0479452054797</v>
      </c>
    </row>
    <row r="156" spans="2:7" ht="20.25">
      <c r="B156" s="19">
        <v>143</v>
      </c>
      <c r="C156" s="19">
        <v>30</v>
      </c>
      <c r="D156" s="20">
        <f t="shared" si="8"/>
        <v>6700</v>
      </c>
      <c r="E156" s="32">
        <f t="shared" si="11"/>
        <v>-4476.369863013699</v>
      </c>
      <c r="F156" s="20">
        <f t="shared" si="9"/>
        <v>-878100</v>
      </c>
      <c r="G156" s="21">
        <f t="shared" si="10"/>
        <v>2223.6301369863013</v>
      </c>
    </row>
    <row r="157" spans="2:7" ht="20.25">
      <c r="B157" s="19">
        <v>144</v>
      </c>
      <c r="C157" s="19">
        <v>30</v>
      </c>
      <c r="D157" s="20">
        <f t="shared" si="8"/>
        <v>6700</v>
      </c>
      <c r="E157" s="32">
        <f t="shared" si="11"/>
        <v>-4510.787671232877</v>
      </c>
      <c r="F157" s="20">
        <f t="shared" si="9"/>
        <v>-884800</v>
      </c>
      <c r="G157" s="21">
        <f t="shared" si="10"/>
        <v>2189.212328767123</v>
      </c>
    </row>
    <row r="158" spans="2:7" ht="20.25">
      <c r="B158" s="19">
        <v>145</v>
      </c>
      <c r="C158" s="19">
        <v>30</v>
      </c>
      <c r="D158" s="20">
        <f t="shared" si="8"/>
        <v>6700</v>
      </c>
      <c r="E158" s="32">
        <f t="shared" si="11"/>
        <v>-4545.2054794520545</v>
      </c>
      <c r="F158" s="20">
        <f t="shared" si="9"/>
        <v>-891500</v>
      </c>
      <c r="G158" s="21">
        <f t="shared" si="10"/>
        <v>2154.7945205479455</v>
      </c>
    </row>
    <row r="159" spans="2:7" ht="20.25">
      <c r="B159" s="19">
        <v>146</v>
      </c>
      <c r="C159" s="19">
        <v>30</v>
      </c>
      <c r="D159" s="20">
        <f t="shared" si="8"/>
        <v>6700</v>
      </c>
      <c r="E159" s="32">
        <f t="shared" si="11"/>
        <v>-4579.623287671233</v>
      </c>
      <c r="F159" s="20">
        <f t="shared" si="9"/>
        <v>-898200</v>
      </c>
      <c r="G159" s="21">
        <f t="shared" si="10"/>
        <v>2120.376712328767</v>
      </c>
    </row>
    <row r="160" spans="2:7" ht="20.25">
      <c r="B160" s="19">
        <v>147</v>
      </c>
      <c r="C160" s="19">
        <v>30</v>
      </c>
      <c r="D160" s="20">
        <f t="shared" si="8"/>
        <v>6700</v>
      </c>
      <c r="E160" s="32">
        <f t="shared" si="11"/>
        <v>-4614.041095890411</v>
      </c>
      <c r="F160" s="20">
        <f t="shared" si="9"/>
        <v>-904900</v>
      </c>
      <c r="G160" s="21">
        <f t="shared" si="10"/>
        <v>2085.9589041095887</v>
      </c>
    </row>
    <row r="161" spans="2:7" ht="20.25">
      <c r="B161" s="19">
        <v>148</v>
      </c>
      <c r="C161" s="19">
        <v>30</v>
      </c>
      <c r="D161" s="20">
        <f t="shared" si="8"/>
        <v>6700</v>
      </c>
      <c r="E161" s="32">
        <f t="shared" si="11"/>
        <v>-4648.458904109589</v>
      </c>
      <c r="F161" s="20">
        <f t="shared" si="9"/>
        <v>-911600</v>
      </c>
      <c r="G161" s="21">
        <f t="shared" si="10"/>
        <v>2051.5410958904113</v>
      </c>
    </row>
    <row r="162" spans="2:7" ht="20.25">
      <c r="B162" s="19">
        <v>149</v>
      </c>
      <c r="C162" s="19">
        <v>30</v>
      </c>
      <c r="D162" s="20">
        <f t="shared" si="8"/>
        <v>6700</v>
      </c>
      <c r="E162" s="32">
        <f t="shared" si="11"/>
        <v>-4682.876712328767</v>
      </c>
      <c r="F162" s="20">
        <f t="shared" si="9"/>
        <v>-918300</v>
      </c>
      <c r="G162" s="21">
        <f t="shared" si="10"/>
        <v>2017.123287671233</v>
      </c>
    </row>
    <row r="163" spans="2:7" ht="20.25">
      <c r="B163" s="19">
        <v>150</v>
      </c>
      <c r="C163" s="19">
        <v>30</v>
      </c>
      <c r="D163" s="20">
        <f t="shared" si="8"/>
        <v>6700</v>
      </c>
      <c r="E163" s="32">
        <f t="shared" si="11"/>
        <v>-4717.2945205479455</v>
      </c>
      <c r="F163" s="20">
        <f t="shared" si="9"/>
        <v>-925000</v>
      </c>
      <c r="G163" s="21">
        <f t="shared" si="10"/>
        <v>1982.7054794520545</v>
      </c>
    </row>
    <row r="164" spans="2:7" ht="20.25">
      <c r="B164" s="19">
        <v>151</v>
      </c>
      <c r="C164" s="19">
        <v>30</v>
      </c>
      <c r="D164" s="20">
        <f t="shared" si="8"/>
        <v>6700</v>
      </c>
      <c r="E164" s="32">
        <f t="shared" si="11"/>
        <v>-4751.712328767123</v>
      </c>
      <c r="F164" s="20">
        <f t="shared" si="9"/>
        <v>-931700</v>
      </c>
      <c r="G164" s="21">
        <f t="shared" si="10"/>
        <v>1948.287671232877</v>
      </c>
    </row>
    <row r="165" spans="2:7" ht="20.25">
      <c r="B165" s="19">
        <v>152</v>
      </c>
      <c r="C165" s="19">
        <v>30</v>
      </c>
      <c r="D165" s="20">
        <f t="shared" si="8"/>
        <v>6700</v>
      </c>
      <c r="E165" s="32">
        <f t="shared" si="11"/>
        <v>-4786.130136986301</v>
      </c>
      <c r="F165" s="20">
        <f t="shared" si="9"/>
        <v>-938400</v>
      </c>
      <c r="G165" s="21">
        <f t="shared" si="10"/>
        <v>1913.8698630136987</v>
      </c>
    </row>
    <row r="166" spans="2:7" ht="20.25">
      <c r="B166" s="19">
        <v>153</v>
      </c>
      <c r="C166" s="19">
        <v>30</v>
      </c>
      <c r="D166" s="20">
        <f t="shared" si="8"/>
        <v>6700</v>
      </c>
      <c r="E166" s="32">
        <f t="shared" si="11"/>
        <v>-4820.54794520548</v>
      </c>
      <c r="F166" s="20">
        <f t="shared" si="9"/>
        <v>-945100</v>
      </c>
      <c r="G166" s="21">
        <f t="shared" si="10"/>
        <v>1879.4520547945203</v>
      </c>
    </row>
    <row r="167" spans="2:7" ht="20.25">
      <c r="B167" s="19">
        <v>154</v>
      </c>
      <c r="C167" s="19">
        <v>30</v>
      </c>
      <c r="D167" s="20">
        <f t="shared" si="8"/>
        <v>6700</v>
      </c>
      <c r="E167" s="32">
        <f t="shared" si="11"/>
        <v>-4854.965753424657</v>
      </c>
      <c r="F167" s="20">
        <f t="shared" si="9"/>
        <v>-951800</v>
      </c>
      <c r="G167" s="21">
        <f t="shared" si="10"/>
        <v>1845.0342465753429</v>
      </c>
    </row>
    <row r="168" spans="2:7" ht="20.25">
      <c r="B168" s="19">
        <v>155</v>
      </c>
      <c r="C168" s="19">
        <v>30</v>
      </c>
      <c r="D168" s="20">
        <f t="shared" si="8"/>
        <v>6700</v>
      </c>
      <c r="E168" s="32">
        <f t="shared" si="11"/>
        <v>-4889.3835616438355</v>
      </c>
      <c r="F168" s="20">
        <f t="shared" si="9"/>
        <v>-958500</v>
      </c>
      <c r="G168" s="21">
        <f t="shared" si="10"/>
        <v>1810.6164383561645</v>
      </c>
    </row>
    <row r="169" spans="2:7" ht="20.25">
      <c r="B169" s="19">
        <v>156</v>
      </c>
      <c r="C169" s="19">
        <v>30</v>
      </c>
      <c r="D169" s="20">
        <f t="shared" si="8"/>
        <v>6700</v>
      </c>
      <c r="E169" s="32">
        <f t="shared" si="11"/>
        <v>-4923.801369863014</v>
      </c>
      <c r="F169" s="20">
        <f t="shared" si="9"/>
        <v>-965200</v>
      </c>
      <c r="G169" s="21">
        <f t="shared" si="10"/>
        <v>1776.1986301369861</v>
      </c>
    </row>
    <row r="170" spans="2:7" ht="20.25">
      <c r="B170" s="19">
        <v>157</v>
      </c>
      <c r="C170" s="19">
        <v>30</v>
      </c>
      <c r="D170" s="20">
        <f t="shared" si="8"/>
        <v>6700</v>
      </c>
      <c r="E170" s="32">
        <f t="shared" si="11"/>
        <v>-4958.219178082192</v>
      </c>
      <c r="F170" s="20">
        <f t="shared" si="9"/>
        <v>-971900</v>
      </c>
      <c r="G170" s="21">
        <f t="shared" si="10"/>
        <v>1741.7808219178078</v>
      </c>
    </row>
  </sheetData>
  <sheetProtection sheet="1"/>
  <mergeCells count="5">
    <mergeCell ref="A1:G1"/>
    <mergeCell ref="H2:I2"/>
    <mergeCell ref="F4:J4"/>
    <mergeCell ref="H5:L5"/>
    <mergeCell ref="H6:L6"/>
  </mergeCells>
  <conditionalFormatting sqref="B13:G26">
    <cfRule type="cellIs" priority="4" dxfId="24" operator="lessThan" stopIfTrue="1">
      <formula>0</formula>
    </cfRule>
  </conditionalFormatting>
  <conditionalFormatting sqref="E14:E26">
    <cfRule type="cellIs" priority="3" dxfId="24" operator="lessThan" stopIfTrue="1">
      <formula>0</formula>
    </cfRule>
  </conditionalFormatting>
  <conditionalFormatting sqref="E14:E26">
    <cfRule type="cellIs" priority="2" dxfId="24" operator="lessThan" stopIfTrue="1">
      <formula>0</formula>
    </cfRule>
  </conditionalFormatting>
  <conditionalFormatting sqref="B13:G170">
    <cfRule type="cellIs" priority="1" dxfId="24" operator="lessThan" stopIfTrue="1">
      <formula>0</formula>
    </cfRule>
  </conditionalFormatting>
  <hyperlinks>
    <hyperlink ref="H2:I2" location="MENU!A1" display="กลับเมนูหลัก"/>
  </hyperlinks>
  <printOptions/>
  <pageMargins left="0.6" right="0.4330708661417323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5.8515625" style="1" bestFit="1" customWidth="1"/>
    <col min="2" max="2" width="13.140625" style="1" bestFit="1" customWidth="1"/>
    <col min="3" max="3" width="9.140625" style="1" bestFit="1" customWidth="1"/>
    <col min="4" max="4" width="13.7109375" style="1" customWidth="1"/>
    <col min="5" max="5" width="11.7109375" style="1" bestFit="1" customWidth="1"/>
    <col min="6" max="6" width="13.7109375" style="1" bestFit="1" customWidth="1"/>
    <col min="7" max="7" width="11.7109375" style="1" bestFit="1" customWidth="1"/>
    <col min="8" max="8" width="9.57421875" style="1" customWidth="1"/>
    <col min="9" max="9" width="11.140625" style="1" customWidth="1"/>
    <col min="10" max="16384" width="9.00390625" style="1" customWidth="1"/>
  </cols>
  <sheetData>
    <row r="1" spans="1:7" s="23" customFormat="1" ht="26.25" customHeight="1">
      <c r="A1" s="98" t="str">
        <f>MENU!B9</f>
        <v>สามัญ (แบบสหกรณ์ฯ)</v>
      </c>
      <c r="B1" s="98"/>
      <c r="C1" s="98"/>
      <c r="D1" s="98"/>
      <c r="E1" s="98"/>
      <c r="F1" s="98"/>
      <c r="G1" s="98"/>
    </row>
    <row r="2" spans="1:9" ht="21.75" customHeight="1">
      <c r="A2" s="23" t="str">
        <f>"เงินกู้สามัญ ปัจจุบัน อยู่ที่ "&amp;IF(E4=1,MENU!D9,MENU!E9)&amp;" งวด ผ่อนชำระ อัตราดอกเบี้ยร้อยละ "&amp;E11&amp;" ต่อปี เงินเดือนคงเหลือร้อยละ "&amp;MENU!J9</f>
        <v>เงินกู้สามัญ ปัจจุบัน อยู่ที่ 156 งวด ผ่อนชำระ อัตราดอกเบี้ยร้อยละ 6.25 ต่อปี เงินเดือนคงเหลือร้อยละ 20</v>
      </c>
      <c r="H2" s="100" t="s">
        <v>33</v>
      </c>
      <c r="I2" s="100"/>
    </row>
    <row r="3" ht="21.75" customHeight="1" thickBot="1">
      <c r="A3" s="23" t="str">
        <f>"กู้แบบสหกรณ์รีกู้ใหม่ได้เมื่อชำระแล้ว "&amp;MENU!K9</f>
        <v>กู้แบบสหกรณ์รีกู้ใหม่ได้เมื่อชำระแล้ว 6 งวด</v>
      </c>
    </row>
    <row r="4" spans="4:10" ht="24" customHeight="1" thickBot="1">
      <c r="D4" s="2" t="s">
        <v>58</v>
      </c>
      <c r="E4" s="50">
        <v>1</v>
      </c>
      <c r="F4" s="99" t="str">
        <f>IF(E4=1,"กลุ่ม 1 ลูกจ้างประจำ, ข้าราชการ",IF(E4=2,"กลุ่ม 2 พนง.ราชการ, พกส.วิชาชีพ",IF(E4=3,"กลุ่ม 3 พกส. สนับสนุน/บริการ",IF(E4=4,"กลุ่ม 4 ลูกจ้างชั่วคราว","โปรดระบุจำนวนในช่วง 1-4"))))</f>
        <v>กลุ่ม 1 ลูกจ้างประจำ, ข้าราชการ</v>
      </c>
      <c r="G4" s="99"/>
      <c r="H4" s="99"/>
      <c r="I4" s="99"/>
      <c r="J4" s="99"/>
    </row>
    <row r="5" spans="1:12" ht="21.75" thickBot="1">
      <c r="A5" s="2" t="s">
        <v>0</v>
      </c>
      <c r="B5" s="3"/>
      <c r="C5" s="2" t="s">
        <v>1</v>
      </c>
      <c r="D5" s="2" t="s">
        <v>2</v>
      </c>
      <c r="E5" s="4">
        <f>E8</f>
        <v>1500000</v>
      </c>
      <c r="F5" s="2" t="s">
        <v>3</v>
      </c>
      <c r="G5" s="4"/>
      <c r="H5" s="99"/>
      <c r="I5" s="99"/>
      <c r="J5" s="99"/>
      <c r="K5" s="99"/>
      <c r="L5" s="99"/>
    </row>
    <row r="6" spans="1:12" ht="22.5" thickBot="1">
      <c r="A6" s="2" t="s">
        <v>4</v>
      </c>
      <c r="B6" s="3"/>
      <c r="C6" s="2" t="s">
        <v>1</v>
      </c>
      <c r="D6" s="2" t="s">
        <v>4</v>
      </c>
      <c r="E6" s="5">
        <f>CEILING(($E$5/$E$10),100)</f>
        <v>9700</v>
      </c>
      <c r="F6" s="2" t="s">
        <v>5</v>
      </c>
      <c r="G6" s="6">
        <f>E5-G5</f>
        <v>1500000</v>
      </c>
      <c r="H6" s="99"/>
      <c r="I6" s="99"/>
      <c r="J6" s="99"/>
      <c r="K6" s="99"/>
      <c r="L6" s="99"/>
    </row>
    <row r="7" spans="1:6" ht="21.75" thickBot="1">
      <c r="A7" s="2" t="s">
        <v>6</v>
      </c>
      <c r="B7" s="3"/>
      <c r="C7" s="2" t="s">
        <v>7</v>
      </c>
      <c r="D7" s="2" t="s">
        <v>8</v>
      </c>
      <c r="E7" s="7">
        <f>E6</f>
        <v>9700</v>
      </c>
      <c r="F7" s="2" t="s">
        <v>1</v>
      </c>
    </row>
    <row r="8" spans="1:7" ht="21.75" thickBot="1">
      <c r="A8" s="2" t="s">
        <v>9</v>
      </c>
      <c r="B8" s="8">
        <f>SUM(B6*B7)</f>
        <v>0</v>
      </c>
      <c r="C8" s="2" t="s">
        <v>1</v>
      </c>
      <c r="D8" s="65" t="s">
        <v>66</v>
      </c>
      <c r="E8" s="66">
        <f>IF(E4=1,MENU!F9,IF(E4=2,MENU!G9,IF(E4=3,MENU!H9,IF(E4=4,MENU!I9,0))))</f>
        <v>1500000</v>
      </c>
      <c r="F8" s="23" t="s">
        <v>1</v>
      </c>
      <c r="G8" s="56">
        <f>IF(E8&lt;E5,F4&amp;" กู้ได้ไม่เกิน "&amp;E8&amp;" บาท โปรดระบะจำนวน ขอกู้...... ใหม่","")</f>
      </c>
    </row>
    <row r="9" spans="1:11" ht="21.75" thickBot="1">
      <c r="A9" s="2" t="s">
        <v>10</v>
      </c>
      <c r="B9" s="8">
        <f>(E10*B6)+B5</f>
        <v>0</v>
      </c>
      <c r="D9" s="9" t="s">
        <v>11</v>
      </c>
      <c r="E9" s="10">
        <f>J10</f>
        <v>13</v>
      </c>
      <c r="F9" s="9" t="s">
        <v>12</v>
      </c>
      <c r="G9" s="56">
        <f>IF(E10&gt;H10,"จำนวนงวดสูงสุดต้องไม่เกิน "&amp;H10&amp;" งวด หรือคิดเป็น "&amp;J10&amp;" ปี โปรดระบุจำนวน ผ่อนชำระ......ปี ใหม่","")</f>
      </c>
      <c r="H9" s="23"/>
      <c r="I9" s="23"/>
      <c r="J9" s="23"/>
      <c r="K9" s="23"/>
    </row>
    <row r="10" spans="1:11" ht="21.75" thickBot="1">
      <c r="A10" s="2"/>
      <c r="B10" s="11"/>
      <c r="D10" s="9" t="s">
        <v>13</v>
      </c>
      <c r="E10" s="12">
        <f>E9*12</f>
        <v>156</v>
      </c>
      <c r="F10" s="13" t="s">
        <v>7</v>
      </c>
      <c r="G10" s="11" t="s">
        <v>60</v>
      </c>
      <c r="H10" s="57">
        <f>IF(E4=1,MENU!D9,MENU!E9)</f>
        <v>156</v>
      </c>
      <c r="I10" s="13" t="s">
        <v>61</v>
      </c>
      <c r="J10" s="11">
        <f>H10/12</f>
        <v>13</v>
      </c>
      <c r="K10" s="11" t="s">
        <v>12</v>
      </c>
    </row>
    <row r="11" spans="1:6" ht="21.75" thickBot="1">
      <c r="A11" s="2"/>
      <c r="B11" s="11"/>
      <c r="D11" s="9" t="s">
        <v>21</v>
      </c>
      <c r="E11" s="14">
        <f>MENU!C9</f>
        <v>6.25</v>
      </c>
      <c r="F11" s="13" t="s">
        <v>14</v>
      </c>
    </row>
    <row r="12" spans="1:7" ht="21">
      <c r="A12" s="23"/>
      <c r="B12" s="67" t="s">
        <v>67</v>
      </c>
      <c r="C12" s="68"/>
      <c r="D12" s="68"/>
      <c r="E12" s="68"/>
      <c r="F12" s="68"/>
      <c r="G12" s="68"/>
    </row>
    <row r="13" spans="2:7" ht="21">
      <c r="B13" s="16" t="s">
        <v>15</v>
      </c>
      <c r="C13" s="17" t="s">
        <v>16</v>
      </c>
      <c r="D13" s="16" t="s">
        <v>17</v>
      </c>
      <c r="E13" s="16" t="s">
        <v>18</v>
      </c>
      <c r="F13" s="16" t="s">
        <v>19</v>
      </c>
      <c r="G13" s="18" t="s">
        <v>20</v>
      </c>
    </row>
    <row r="14" spans="2:7" ht="20.25">
      <c r="B14" s="19">
        <v>1</v>
      </c>
      <c r="C14" s="19">
        <v>30</v>
      </c>
      <c r="D14" s="20">
        <f>$E$6</f>
        <v>9700</v>
      </c>
      <c r="E14" s="20">
        <f>E5*$E$11/100*C14/365</f>
        <v>7705.479452054795</v>
      </c>
      <c r="F14" s="20">
        <f>SUM(E5-D14)</f>
        <v>1490300</v>
      </c>
      <c r="G14" s="21">
        <f>D14+E14</f>
        <v>17405.479452054795</v>
      </c>
    </row>
    <row r="15" spans="2:7" ht="20.25">
      <c r="B15" s="19">
        <v>2</v>
      </c>
      <c r="C15" s="19">
        <v>30</v>
      </c>
      <c r="D15" s="20">
        <f aca="true" t="shared" si="0" ref="D15:D78">$E$6</f>
        <v>9700</v>
      </c>
      <c r="E15" s="32">
        <f>F14*$E$11/100*C15/365</f>
        <v>7655.6506849315065</v>
      </c>
      <c r="F15" s="20">
        <f aca="true" t="shared" si="1" ref="F15:F78">SUM(F14-D15)</f>
        <v>1480600</v>
      </c>
      <c r="G15" s="21">
        <f aca="true" t="shared" si="2" ref="G15:G26">D15+E15</f>
        <v>17355.650684931505</v>
      </c>
    </row>
    <row r="16" spans="2:7" ht="20.25">
      <c r="B16" s="19">
        <v>3</v>
      </c>
      <c r="C16" s="19">
        <v>30</v>
      </c>
      <c r="D16" s="20">
        <f t="shared" si="0"/>
        <v>9700</v>
      </c>
      <c r="E16" s="32">
        <f aca="true" t="shared" si="3" ref="E16:E79">F15*$E$11/100*C16/365</f>
        <v>7605.821917808219</v>
      </c>
      <c r="F16" s="20">
        <f t="shared" si="1"/>
        <v>1470900</v>
      </c>
      <c r="G16" s="21">
        <f t="shared" si="2"/>
        <v>17305.821917808218</v>
      </c>
    </row>
    <row r="17" spans="2:7" ht="20.25">
      <c r="B17" s="19">
        <v>4</v>
      </c>
      <c r="C17" s="19">
        <v>30</v>
      </c>
      <c r="D17" s="20">
        <f t="shared" si="0"/>
        <v>9700</v>
      </c>
      <c r="E17" s="32">
        <f t="shared" si="3"/>
        <v>7555.993150684932</v>
      </c>
      <c r="F17" s="20">
        <f t="shared" si="1"/>
        <v>1461200</v>
      </c>
      <c r="G17" s="21">
        <f t="shared" si="2"/>
        <v>17255.99315068493</v>
      </c>
    </row>
    <row r="18" spans="2:7" ht="20.25">
      <c r="B18" s="19">
        <v>5</v>
      </c>
      <c r="C18" s="19">
        <v>30</v>
      </c>
      <c r="D18" s="20">
        <f t="shared" si="0"/>
        <v>9700</v>
      </c>
      <c r="E18" s="32">
        <f t="shared" si="3"/>
        <v>7506.164383561644</v>
      </c>
      <c r="F18" s="20">
        <f t="shared" si="1"/>
        <v>1451500</v>
      </c>
      <c r="G18" s="21">
        <f t="shared" si="2"/>
        <v>17206.164383561645</v>
      </c>
    </row>
    <row r="19" spans="2:7" ht="20.25">
      <c r="B19" s="19">
        <v>6</v>
      </c>
      <c r="C19" s="19">
        <v>30</v>
      </c>
      <c r="D19" s="20">
        <f t="shared" si="0"/>
        <v>9700</v>
      </c>
      <c r="E19" s="32">
        <f t="shared" si="3"/>
        <v>7456.335616438356</v>
      </c>
      <c r="F19" s="20">
        <f t="shared" si="1"/>
        <v>1441800</v>
      </c>
      <c r="G19" s="21">
        <f t="shared" si="2"/>
        <v>17156.335616438355</v>
      </c>
    </row>
    <row r="20" spans="2:7" ht="20.25">
      <c r="B20" s="19">
        <v>7</v>
      </c>
      <c r="C20" s="19">
        <v>30</v>
      </c>
      <c r="D20" s="20">
        <f t="shared" si="0"/>
        <v>9700</v>
      </c>
      <c r="E20" s="32">
        <f t="shared" si="3"/>
        <v>7406.506849315068</v>
      </c>
      <c r="F20" s="20">
        <f t="shared" si="1"/>
        <v>1432100</v>
      </c>
      <c r="G20" s="21">
        <f t="shared" si="2"/>
        <v>17106.50684931507</v>
      </c>
    </row>
    <row r="21" spans="2:7" ht="20.25">
      <c r="B21" s="19">
        <v>8</v>
      </c>
      <c r="C21" s="19">
        <v>30</v>
      </c>
      <c r="D21" s="20">
        <f t="shared" si="0"/>
        <v>9700</v>
      </c>
      <c r="E21" s="32">
        <f t="shared" si="3"/>
        <v>7356.678082191781</v>
      </c>
      <c r="F21" s="20">
        <f t="shared" si="1"/>
        <v>1422400</v>
      </c>
      <c r="G21" s="21">
        <f t="shared" si="2"/>
        <v>17056.678082191782</v>
      </c>
    </row>
    <row r="22" spans="2:7" ht="20.25">
      <c r="B22" s="19">
        <v>9</v>
      </c>
      <c r="C22" s="19">
        <v>30</v>
      </c>
      <c r="D22" s="20">
        <f t="shared" si="0"/>
        <v>9700</v>
      </c>
      <c r="E22" s="32">
        <f t="shared" si="3"/>
        <v>7306.8493150684935</v>
      </c>
      <c r="F22" s="20">
        <f t="shared" si="1"/>
        <v>1412700</v>
      </c>
      <c r="G22" s="21">
        <f t="shared" si="2"/>
        <v>17006.849315068495</v>
      </c>
    </row>
    <row r="23" spans="2:7" ht="20.25">
      <c r="B23" s="19">
        <v>10</v>
      </c>
      <c r="C23" s="19">
        <v>30</v>
      </c>
      <c r="D23" s="20">
        <f t="shared" si="0"/>
        <v>9700</v>
      </c>
      <c r="E23" s="32">
        <f t="shared" si="3"/>
        <v>7257.020547945205</v>
      </c>
      <c r="F23" s="20">
        <f t="shared" si="1"/>
        <v>1403000</v>
      </c>
      <c r="G23" s="21">
        <f t="shared" si="2"/>
        <v>16957.020547945205</v>
      </c>
    </row>
    <row r="24" spans="2:7" ht="20.25">
      <c r="B24" s="19">
        <v>11</v>
      </c>
      <c r="C24" s="19">
        <v>30</v>
      </c>
      <c r="D24" s="20">
        <f t="shared" si="0"/>
        <v>9700</v>
      </c>
      <c r="E24" s="32">
        <f t="shared" si="3"/>
        <v>7207.191780821918</v>
      </c>
      <c r="F24" s="20">
        <f t="shared" si="1"/>
        <v>1393300</v>
      </c>
      <c r="G24" s="21">
        <f t="shared" si="2"/>
        <v>16907.19178082192</v>
      </c>
    </row>
    <row r="25" spans="2:7" ht="20.25">
      <c r="B25" s="19">
        <v>12</v>
      </c>
      <c r="C25" s="19">
        <v>30</v>
      </c>
      <c r="D25" s="20">
        <f t="shared" si="0"/>
        <v>9700</v>
      </c>
      <c r="E25" s="32">
        <f t="shared" si="3"/>
        <v>7157.36301369863</v>
      </c>
      <c r="F25" s="20">
        <f t="shared" si="1"/>
        <v>1383600</v>
      </c>
      <c r="G25" s="21">
        <f t="shared" si="2"/>
        <v>16857.363013698632</v>
      </c>
    </row>
    <row r="26" spans="2:7" ht="20.25">
      <c r="B26" s="19">
        <v>13</v>
      </c>
      <c r="C26" s="19">
        <v>30</v>
      </c>
      <c r="D26" s="20">
        <f t="shared" si="0"/>
        <v>9700</v>
      </c>
      <c r="E26" s="32">
        <f t="shared" si="3"/>
        <v>7107.534246575343</v>
      </c>
      <c r="F26" s="20">
        <f t="shared" si="1"/>
        <v>1373900</v>
      </c>
      <c r="G26" s="21">
        <f t="shared" si="2"/>
        <v>16807.534246575342</v>
      </c>
    </row>
    <row r="27" spans="2:7" ht="20.25">
      <c r="B27" s="19">
        <v>14</v>
      </c>
      <c r="C27" s="19">
        <v>30</v>
      </c>
      <c r="D27" s="20">
        <f t="shared" si="0"/>
        <v>9700</v>
      </c>
      <c r="E27" s="32">
        <f t="shared" si="3"/>
        <v>7057.7054794520545</v>
      </c>
      <c r="F27" s="20">
        <f t="shared" si="1"/>
        <v>1364200</v>
      </c>
      <c r="G27" s="21">
        <f aca="true" t="shared" si="4" ref="G27:G90">D27+E27</f>
        <v>16757.705479452055</v>
      </c>
    </row>
    <row r="28" spans="2:7" ht="20.25">
      <c r="B28" s="19">
        <v>15</v>
      </c>
      <c r="C28" s="19">
        <v>30</v>
      </c>
      <c r="D28" s="20">
        <f t="shared" si="0"/>
        <v>9700</v>
      </c>
      <c r="E28" s="32">
        <f t="shared" si="3"/>
        <v>7007.876712328767</v>
      </c>
      <c r="F28" s="20">
        <f t="shared" si="1"/>
        <v>1354500</v>
      </c>
      <c r="G28" s="21">
        <f t="shared" si="4"/>
        <v>16707.87671232877</v>
      </c>
    </row>
    <row r="29" spans="2:7" ht="20.25">
      <c r="B29" s="19">
        <v>16</v>
      </c>
      <c r="C29" s="19">
        <v>30</v>
      </c>
      <c r="D29" s="20">
        <f t="shared" si="0"/>
        <v>9700</v>
      </c>
      <c r="E29" s="32">
        <f t="shared" si="3"/>
        <v>6958.04794520548</v>
      </c>
      <c r="F29" s="20">
        <f t="shared" si="1"/>
        <v>1344800</v>
      </c>
      <c r="G29" s="21">
        <f t="shared" si="4"/>
        <v>16658.04794520548</v>
      </c>
    </row>
    <row r="30" spans="2:7" ht="20.25">
      <c r="B30" s="19">
        <v>17</v>
      </c>
      <c r="C30" s="19">
        <v>30</v>
      </c>
      <c r="D30" s="20">
        <f t="shared" si="0"/>
        <v>9700</v>
      </c>
      <c r="E30" s="32">
        <f t="shared" si="3"/>
        <v>6908.219178082192</v>
      </c>
      <c r="F30" s="20">
        <f t="shared" si="1"/>
        <v>1335100</v>
      </c>
      <c r="G30" s="21">
        <f t="shared" si="4"/>
        <v>16608.219178082192</v>
      </c>
    </row>
    <row r="31" spans="2:7" ht="20.25">
      <c r="B31" s="19">
        <v>18</v>
      </c>
      <c r="C31" s="19">
        <v>30</v>
      </c>
      <c r="D31" s="20">
        <f t="shared" si="0"/>
        <v>9700</v>
      </c>
      <c r="E31" s="32">
        <f t="shared" si="3"/>
        <v>6858.390410958904</v>
      </c>
      <c r="F31" s="20">
        <f t="shared" si="1"/>
        <v>1325400</v>
      </c>
      <c r="G31" s="21">
        <f t="shared" si="4"/>
        <v>16558.390410958906</v>
      </c>
    </row>
    <row r="32" spans="2:7" ht="20.25">
      <c r="B32" s="19">
        <v>19</v>
      </c>
      <c r="C32" s="19">
        <v>30</v>
      </c>
      <c r="D32" s="20">
        <f t="shared" si="0"/>
        <v>9700</v>
      </c>
      <c r="E32" s="32">
        <f t="shared" si="3"/>
        <v>6808.561643835616</v>
      </c>
      <c r="F32" s="20">
        <f t="shared" si="1"/>
        <v>1315700</v>
      </c>
      <c r="G32" s="21">
        <f t="shared" si="4"/>
        <v>16508.561643835616</v>
      </c>
    </row>
    <row r="33" spans="2:7" ht="20.25">
      <c r="B33" s="19">
        <v>20</v>
      </c>
      <c r="C33" s="19">
        <v>30</v>
      </c>
      <c r="D33" s="20">
        <f t="shared" si="0"/>
        <v>9700</v>
      </c>
      <c r="E33" s="32">
        <f t="shared" si="3"/>
        <v>6758.732876712329</v>
      </c>
      <c r="F33" s="20">
        <f t="shared" si="1"/>
        <v>1306000</v>
      </c>
      <c r="G33" s="21">
        <f t="shared" si="4"/>
        <v>16458.73287671233</v>
      </c>
    </row>
    <row r="34" spans="2:7" ht="20.25">
      <c r="B34" s="19">
        <v>21</v>
      </c>
      <c r="C34" s="19">
        <v>30</v>
      </c>
      <c r="D34" s="20">
        <f t="shared" si="0"/>
        <v>9700</v>
      </c>
      <c r="E34" s="32">
        <f t="shared" si="3"/>
        <v>6708.904109589041</v>
      </c>
      <c r="F34" s="20">
        <f t="shared" si="1"/>
        <v>1296300</v>
      </c>
      <c r="G34" s="21">
        <f t="shared" si="4"/>
        <v>16408.904109589042</v>
      </c>
    </row>
    <row r="35" spans="2:7" ht="20.25">
      <c r="B35" s="19">
        <v>22</v>
      </c>
      <c r="C35" s="19">
        <v>30</v>
      </c>
      <c r="D35" s="20">
        <f t="shared" si="0"/>
        <v>9700</v>
      </c>
      <c r="E35" s="32">
        <f t="shared" si="3"/>
        <v>6659.075342465753</v>
      </c>
      <c r="F35" s="20">
        <f t="shared" si="1"/>
        <v>1286600</v>
      </c>
      <c r="G35" s="21">
        <f t="shared" si="4"/>
        <v>16359.075342465752</v>
      </c>
    </row>
    <row r="36" spans="2:7" ht="20.25">
      <c r="B36" s="19">
        <v>23</v>
      </c>
      <c r="C36" s="19">
        <v>30</v>
      </c>
      <c r="D36" s="20">
        <f t="shared" si="0"/>
        <v>9700</v>
      </c>
      <c r="E36" s="32">
        <f t="shared" si="3"/>
        <v>6609.246575342466</v>
      </c>
      <c r="F36" s="20">
        <f t="shared" si="1"/>
        <v>1276900</v>
      </c>
      <c r="G36" s="21">
        <f t="shared" si="4"/>
        <v>16309.246575342466</v>
      </c>
    </row>
    <row r="37" spans="2:7" ht="20.25">
      <c r="B37" s="19">
        <v>24</v>
      </c>
      <c r="C37" s="19">
        <v>30</v>
      </c>
      <c r="D37" s="20">
        <f t="shared" si="0"/>
        <v>9700</v>
      </c>
      <c r="E37" s="32">
        <f t="shared" si="3"/>
        <v>6559.417808219178</v>
      </c>
      <c r="F37" s="20">
        <f t="shared" si="1"/>
        <v>1267200</v>
      </c>
      <c r="G37" s="21">
        <f t="shared" si="4"/>
        <v>16259.41780821918</v>
      </c>
    </row>
    <row r="38" spans="2:7" ht="20.25">
      <c r="B38" s="19">
        <v>25</v>
      </c>
      <c r="C38" s="19">
        <v>30</v>
      </c>
      <c r="D38" s="20">
        <f t="shared" si="0"/>
        <v>9700</v>
      </c>
      <c r="E38" s="32">
        <f t="shared" si="3"/>
        <v>6509.58904109589</v>
      </c>
      <c r="F38" s="20">
        <f t="shared" si="1"/>
        <v>1257500</v>
      </c>
      <c r="G38" s="21">
        <f t="shared" si="4"/>
        <v>16209.58904109589</v>
      </c>
    </row>
    <row r="39" spans="2:7" ht="20.25">
      <c r="B39" s="19">
        <v>26</v>
      </c>
      <c r="C39" s="19">
        <v>30</v>
      </c>
      <c r="D39" s="20">
        <f t="shared" si="0"/>
        <v>9700</v>
      </c>
      <c r="E39" s="32">
        <f t="shared" si="3"/>
        <v>6459.760273972603</v>
      </c>
      <c r="F39" s="20">
        <f t="shared" si="1"/>
        <v>1247800</v>
      </c>
      <c r="G39" s="21">
        <f t="shared" si="4"/>
        <v>16159.760273972603</v>
      </c>
    </row>
    <row r="40" spans="2:7" ht="20.25">
      <c r="B40" s="19">
        <v>27</v>
      </c>
      <c r="C40" s="19">
        <v>30</v>
      </c>
      <c r="D40" s="20">
        <f t="shared" si="0"/>
        <v>9700</v>
      </c>
      <c r="E40" s="32">
        <f t="shared" si="3"/>
        <v>6409.931506849315</v>
      </c>
      <c r="F40" s="20">
        <f t="shared" si="1"/>
        <v>1238100</v>
      </c>
      <c r="G40" s="21">
        <f t="shared" si="4"/>
        <v>16109.931506849316</v>
      </c>
    </row>
    <row r="41" spans="2:7" ht="20.25">
      <c r="B41" s="19">
        <v>28</v>
      </c>
      <c r="C41" s="19">
        <v>30</v>
      </c>
      <c r="D41" s="20">
        <f t="shared" si="0"/>
        <v>9700</v>
      </c>
      <c r="E41" s="32">
        <f t="shared" si="3"/>
        <v>6360.102739726028</v>
      </c>
      <c r="F41" s="20">
        <f t="shared" si="1"/>
        <v>1228400</v>
      </c>
      <c r="G41" s="21">
        <f t="shared" si="4"/>
        <v>16060.102739726028</v>
      </c>
    </row>
    <row r="42" spans="2:7" ht="20.25">
      <c r="B42" s="19">
        <v>29</v>
      </c>
      <c r="C42" s="19">
        <v>30</v>
      </c>
      <c r="D42" s="20">
        <f t="shared" si="0"/>
        <v>9700</v>
      </c>
      <c r="E42" s="32">
        <f t="shared" si="3"/>
        <v>6310.273972602739</v>
      </c>
      <c r="F42" s="20">
        <f t="shared" si="1"/>
        <v>1218700</v>
      </c>
      <c r="G42" s="21">
        <f t="shared" si="4"/>
        <v>16010.27397260274</v>
      </c>
    </row>
    <row r="43" spans="2:7" ht="20.25">
      <c r="B43" s="19">
        <v>30</v>
      </c>
      <c r="C43" s="19">
        <v>30</v>
      </c>
      <c r="D43" s="20">
        <f t="shared" si="0"/>
        <v>9700</v>
      </c>
      <c r="E43" s="32">
        <f t="shared" si="3"/>
        <v>6260.445205479452</v>
      </c>
      <c r="F43" s="20">
        <f t="shared" si="1"/>
        <v>1209000</v>
      </c>
      <c r="G43" s="21">
        <f t="shared" si="4"/>
        <v>15960.445205479453</v>
      </c>
    </row>
    <row r="44" spans="2:7" ht="20.25">
      <c r="B44" s="19">
        <v>31</v>
      </c>
      <c r="C44" s="19">
        <v>30</v>
      </c>
      <c r="D44" s="20">
        <f t="shared" si="0"/>
        <v>9700</v>
      </c>
      <c r="E44" s="32">
        <f t="shared" si="3"/>
        <v>6210.6164383561645</v>
      </c>
      <c r="F44" s="20">
        <f t="shared" si="1"/>
        <v>1199300</v>
      </c>
      <c r="G44" s="21">
        <f t="shared" si="4"/>
        <v>15910.616438356165</v>
      </c>
    </row>
    <row r="45" spans="2:7" ht="20.25">
      <c r="B45" s="19">
        <v>32</v>
      </c>
      <c r="C45" s="19">
        <v>30</v>
      </c>
      <c r="D45" s="20">
        <f t="shared" si="0"/>
        <v>9700</v>
      </c>
      <c r="E45" s="32">
        <f t="shared" si="3"/>
        <v>6160.787671232877</v>
      </c>
      <c r="F45" s="20">
        <f t="shared" si="1"/>
        <v>1189600</v>
      </c>
      <c r="G45" s="21">
        <f t="shared" si="4"/>
        <v>15860.787671232876</v>
      </c>
    </row>
    <row r="46" spans="2:7" ht="20.25">
      <c r="B46" s="19">
        <v>33</v>
      </c>
      <c r="C46" s="19">
        <v>30</v>
      </c>
      <c r="D46" s="20">
        <f t="shared" si="0"/>
        <v>9700</v>
      </c>
      <c r="E46" s="32">
        <f t="shared" si="3"/>
        <v>6110.958904109589</v>
      </c>
      <c r="F46" s="20">
        <f t="shared" si="1"/>
        <v>1179900</v>
      </c>
      <c r="G46" s="21">
        <f t="shared" si="4"/>
        <v>15810.95890410959</v>
      </c>
    </row>
    <row r="47" spans="2:7" ht="20.25">
      <c r="B47" s="19">
        <v>34</v>
      </c>
      <c r="C47" s="19">
        <v>30</v>
      </c>
      <c r="D47" s="20">
        <f t="shared" si="0"/>
        <v>9700</v>
      </c>
      <c r="E47" s="32">
        <f t="shared" si="3"/>
        <v>6061.130136986301</v>
      </c>
      <c r="F47" s="20">
        <f t="shared" si="1"/>
        <v>1170200</v>
      </c>
      <c r="G47" s="21">
        <f t="shared" si="4"/>
        <v>15761.130136986301</v>
      </c>
    </row>
    <row r="48" spans="2:7" ht="20.25">
      <c r="B48" s="19">
        <v>35</v>
      </c>
      <c r="C48" s="19">
        <v>30</v>
      </c>
      <c r="D48" s="20">
        <f t="shared" si="0"/>
        <v>9700</v>
      </c>
      <c r="E48" s="32">
        <f t="shared" si="3"/>
        <v>6011.301369863014</v>
      </c>
      <c r="F48" s="20">
        <f t="shared" si="1"/>
        <v>1160500</v>
      </c>
      <c r="G48" s="21">
        <f t="shared" si="4"/>
        <v>15711.301369863013</v>
      </c>
    </row>
    <row r="49" spans="2:7" ht="20.25">
      <c r="B49" s="19">
        <v>36</v>
      </c>
      <c r="C49" s="19">
        <v>30</v>
      </c>
      <c r="D49" s="20">
        <f t="shared" si="0"/>
        <v>9700</v>
      </c>
      <c r="E49" s="32">
        <f t="shared" si="3"/>
        <v>5961.472602739726</v>
      </c>
      <c r="F49" s="20">
        <f t="shared" si="1"/>
        <v>1150800</v>
      </c>
      <c r="G49" s="21">
        <f t="shared" si="4"/>
        <v>15661.472602739726</v>
      </c>
    </row>
    <row r="50" spans="2:7" ht="20.25">
      <c r="B50" s="19">
        <v>37</v>
      </c>
      <c r="C50" s="19">
        <v>30</v>
      </c>
      <c r="D50" s="20">
        <f t="shared" si="0"/>
        <v>9700</v>
      </c>
      <c r="E50" s="32">
        <f t="shared" si="3"/>
        <v>5911.643835616438</v>
      </c>
      <c r="F50" s="20">
        <f t="shared" si="1"/>
        <v>1141100</v>
      </c>
      <c r="G50" s="21">
        <f t="shared" si="4"/>
        <v>15611.643835616438</v>
      </c>
    </row>
    <row r="51" spans="2:7" ht="20.25">
      <c r="B51" s="19">
        <v>38</v>
      </c>
      <c r="C51" s="19">
        <v>30</v>
      </c>
      <c r="D51" s="20">
        <f t="shared" si="0"/>
        <v>9700</v>
      </c>
      <c r="E51" s="32">
        <f t="shared" si="3"/>
        <v>5861.815068493151</v>
      </c>
      <c r="F51" s="20">
        <f t="shared" si="1"/>
        <v>1131400</v>
      </c>
      <c r="G51" s="21">
        <f t="shared" si="4"/>
        <v>15561.81506849315</v>
      </c>
    </row>
    <row r="52" spans="2:7" ht="20.25">
      <c r="B52" s="19">
        <v>39</v>
      </c>
      <c r="C52" s="19">
        <v>30</v>
      </c>
      <c r="D52" s="20">
        <f t="shared" si="0"/>
        <v>9700</v>
      </c>
      <c r="E52" s="32">
        <f t="shared" si="3"/>
        <v>5811.986301369863</v>
      </c>
      <c r="F52" s="20">
        <f t="shared" si="1"/>
        <v>1121700</v>
      </c>
      <c r="G52" s="21">
        <f t="shared" si="4"/>
        <v>15511.986301369863</v>
      </c>
    </row>
    <row r="53" spans="2:7" ht="20.25">
      <c r="B53" s="19">
        <v>40</v>
      </c>
      <c r="C53" s="19">
        <v>30</v>
      </c>
      <c r="D53" s="20">
        <f t="shared" si="0"/>
        <v>9700</v>
      </c>
      <c r="E53" s="32">
        <f t="shared" si="3"/>
        <v>5762.157534246576</v>
      </c>
      <c r="F53" s="20">
        <f t="shared" si="1"/>
        <v>1112000</v>
      </c>
      <c r="G53" s="21">
        <f t="shared" si="4"/>
        <v>15462.157534246577</v>
      </c>
    </row>
    <row r="54" spans="2:7" ht="20.25">
      <c r="B54" s="19">
        <v>41</v>
      </c>
      <c r="C54" s="19">
        <v>30</v>
      </c>
      <c r="D54" s="20">
        <f t="shared" si="0"/>
        <v>9700</v>
      </c>
      <c r="E54" s="32">
        <f t="shared" si="3"/>
        <v>5712.328767123287</v>
      </c>
      <c r="F54" s="20">
        <f t="shared" si="1"/>
        <v>1102300</v>
      </c>
      <c r="G54" s="21">
        <f t="shared" si="4"/>
        <v>15412.328767123287</v>
      </c>
    </row>
    <row r="55" spans="2:7" ht="20.25">
      <c r="B55" s="19">
        <v>42</v>
      </c>
      <c r="C55" s="19">
        <v>30</v>
      </c>
      <c r="D55" s="20">
        <f t="shared" si="0"/>
        <v>9700</v>
      </c>
      <c r="E55" s="32">
        <f t="shared" si="3"/>
        <v>5662.5</v>
      </c>
      <c r="F55" s="20">
        <f t="shared" si="1"/>
        <v>1092600</v>
      </c>
      <c r="G55" s="21">
        <f t="shared" si="4"/>
        <v>15362.5</v>
      </c>
    </row>
    <row r="56" spans="2:7" ht="20.25">
      <c r="B56" s="19">
        <v>43</v>
      </c>
      <c r="C56" s="19">
        <v>30</v>
      </c>
      <c r="D56" s="20">
        <f t="shared" si="0"/>
        <v>9700</v>
      </c>
      <c r="E56" s="32">
        <f t="shared" si="3"/>
        <v>5612.671232876713</v>
      </c>
      <c r="F56" s="20">
        <f t="shared" si="1"/>
        <v>1082900</v>
      </c>
      <c r="G56" s="21">
        <f t="shared" si="4"/>
        <v>15312.671232876713</v>
      </c>
    </row>
    <row r="57" spans="2:7" ht="20.25">
      <c r="B57" s="19">
        <v>44</v>
      </c>
      <c r="C57" s="19">
        <v>30</v>
      </c>
      <c r="D57" s="20">
        <f t="shared" si="0"/>
        <v>9700</v>
      </c>
      <c r="E57" s="32">
        <f t="shared" si="3"/>
        <v>5562.842465753424</v>
      </c>
      <c r="F57" s="20">
        <f t="shared" si="1"/>
        <v>1073200</v>
      </c>
      <c r="G57" s="21">
        <f t="shared" si="4"/>
        <v>15262.842465753423</v>
      </c>
    </row>
    <row r="58" spans="2:7" ht="20.25">
      <c r="B58" s="19">
        <v>45</v>
      </c>
      <c r="C58" s="19">
        <v>30</v>
      </c>
      <c r="D58" s="20">
        <f t="shared" si="0"/>
        <v>9700</v>
      </c>
      <c r="E58" s="32">
        <f t="shared" si="3"/>
        <v>5513.013698630137</v>
      </c>
      <c r="F58" s="20">
        <f t="shared" si="1"/>
        <v>1063500</v>
      </c>
      <c r="G58" s="21">
        <f t="shared" si="4"/>
        <v>15213.013698630137</v>
      </c>
    </row>
    <row r="59" spans="2:7" ht="20.25">
      <c r="B59" s="19">
        <v>46</v>
      </c>
      <c r="C59" s="19">
        <v>30</v>
      </c>
      <c r="D59" s="20">
        <f t="shared" si="0"/>
        <v>9700</v>
      </c>
      <c r="E59" s="32">
        <f t="shared" si="3"/>
        <v>5463.184931506849</v>
      </c>
      <c r="F59" s="20">
        <f t="shared" si="1"/>
        <v>1053800</v>
      </c>
      <c r="G59" s="21">
        <f t="shared" si="4"/>
        <v>15163.18493150685</v>
      </c>
    </row>
    <row r="60" spans="2:7" ht="20.25">
      <c r="B60" s="19">
        <v>47</v>
      </c>
      <c r="C60" s="19">
        <v>30</v>
      </c>
      <c r="D60" s="20">
        <f t="shared" si="0"/>
        <v>9700</v>
      </c>
      <c r="E60" s="32">
        <f t="shared" si="3"/>
        <v>5413.356164383562</v>
      </c>
      <c r="F60" s="20">
        <f t="shared" si="1"/>
        <v>1044100</v>
      </c>
      <c r="G60" s="21">
        <f t="shared" si="4"/>
        <v>15113.356164383562</v>
      </c>
    </row>
    <row r="61" spans="2:7" ht="20.25">
      <c r="B61" s="19">
        <v>48</v>
      </c>
      <c r="C61" s="19">
        <v>30</v>
      </c>
      <c r="D61" s="20">
        <f t="shared" si="0"/>
        <v>9700</v>
      </c>
      <c r="E61" s="32">
        <f t="shared" si="3"/>
        <v>5363.527397260274</v>
      </c>
      <c r="F61" s="20">
        <f t="shared" si="1"/>
        <v>1034400</v>
      </c>
      <c r="G61" s="21">
        <f t="shared" si="4"/>
        <v>15063.527397260274</v>
      </c>
    </row>
    <row r="62" spans="2:7" ht="20.25">
      <c r="B62" s="19">
        <v>49</v>
      </c>
      <c r="C62" s="19">
        <v>30</v>
      </c>
      <c r="D62" s="20">
        <f t="shared" si="0"/>
        <v>9700</v>
      </c>
      <c r="E62" s="32">
        <f t="shared" si="3"/>
        <v>5313.698630136986</v>
      </c>
      <c r="F62" s="20">
        <f t="shared" si="1"/>
        <v>1024700</v>
      </c>
      <c r="G62" s="21">
        <f t="shared" si="4"/>
        <v>15013.698630136987</v>
      </c>
    </row>
    <row r="63" spans="2:7" ht="20.25">
      <c r="B63" s="19">
        <v>50</v>
      </c>
      <c r="C63" s="19">
        <v>30</v>
      </c>
      <c r="D63" s="20">
        <f t="shared" si="0"/>
        <v>9700</v>
      </c>
      <c r="E63" s="32">
        <f t="shared" si="3"/>
        <v>5263.869863013699</v>
      </c>
      <c r="F63" s="20">
        <f t="shared" si="1"/>
        <v>1015000</v>
      </c>
      <c r="G63" s="21">
        <f t="shared" si="4"/>
        <v>14963.869863013699</v>
      </c>
    </row>
    <row r="64" spans="2:7" ht="20.25">
      <c r="B64" s="19">
        <v>51</v>
      </c>
      <c r="C64" s="19">
        <v>30</v>
      </c>
      <c r="D64" s="20">
        <f t="shared" si="0"/>
        <v>9700</v>
      </c>
      <c r="E64" s="32">
        <f t="shared" si="3"/>
        <v>5214.041095890411</v>
      </c>
      <c r="F64" s="20">
        <f t="shared" si="1"/>
        <v>1005300</v>
      </c>
      <c r="G64" s="21">
        <f t="shared" si="4"/>
        <v>14914.04109589041</v>
      </c>
    </row>
    <row r="65" spans="2:7" ht="20.25">
      <c r="B65" s="19">
        <v>52</v>
      </c>
      <c r="C65" s="19">
        <v>30</v>
      </c>
      <c r="D65" s="20">
        <f t="shared" si="0"/>
        <v>9700</v>
      </c>
      <c r="E65" s="32">
        <f t="shared" si="3"/>
        <v>5164.212328767123</v>
      </c>
      <c r="F65" s="20">
        <f t="shared" si="1"/>
        <v>995600</v>
      </c>
      <c r="G65" s="21">
        <f t="shared" si="4"/>
        <v>14864.212328767124</v>
      </c>
    </row>
    <row r="66" spans="2:7" ht="20.25">
      <c r="B66" s="19">
        <v>53</v>
      </c>
      <c r="C66" s="19">
        <v>30</v>
      </c>
      <c r="D66" s="20">
        <f t="shared" si="0"/>
        <v>9700</v>
      </c>
      <c r="E66" s="32">
        <f t="shared" si="3"/>
        <v>5114.3835616438355</v>
      </c>
      <c r="F66" s="20">
        <f t="shared" si="1"/>
        <v>985900</v>
      </c>
      <c r="G66" s="21">
        <f t="shared" si="4"/>
        <v>14814.383561643835</v>
      </c>
    </row>
    <row r="67" spans="2:7" ht="20.25">
      <c r="B67" s="19">
        <v>54</v>
      </c>
      <c r="C67" s="19">
        <v>30</v>
      </c>
      <c r="D67" s="20">
        <f t="shared" si="0"/>
        <v>9700</v>
      </c>
      <c r="E67" s="32">
        <f t="shared" si="3"/>
        <v>5064.554794520548</v>
      </c>
      <c r="F67" s="20">
        <f t="shared" si="1"/>
        <v>976200</v>
      </c>
      <c r="G67" s="21">
        <f t="shared" si="4"/>
        <v>14764.554794520547</v>
      </c>
    </row>
    <row r="68" spans="2:7" ht="20.25">
      <c r="B68" s="19">
        <v>55</v>
      </c>
      <c r="C68" s="19">
        <v>30</v>
      </c>
      <c r="D68" s="20">
        <f t="shared" si="0"/>
        <v>9700</v>
      </c>
      <c r="E68" s="32">
        <f t="shared" si="3"/>
        <v>5014.726027397261</v>
      </c>
      <c r="F68" s="20">
        <f t="shared" si="1"/>
        <v>966500</v>
      </c>
      <c r="G68" s="21">
        <f t="shared" si="4"/>
        <v>14714.72602739726</v>
      </c>
    </row>
    <row r="69" spans="2:7" ht="20.25">
      <c r="B69" s="19">
        <v>56</v>
      </c>
      <c r="C69" s="19">
        <v>30</v>
      </c>
      <c r="D69" s="20">
        <f t="shared" si="0"/>
        <v>9700</v>
      </c>
      <c r="E69" s="32">
        <f t="shared" si="3"/>
        <v>4964.897260273972</v>
      </c>
      <c r="F69" s="20">
        <f t="shared" si="1"/>
        <v>956800</v>
      </c>
      <c r="G69" s="21">
        <f t="shared" si="4"/>
        <v>14664.897260273972</v>
      </c>
    </row>
    <row r="70" spans="2:7" ht="20.25">
      <c r="B70" s="19">
        <v>57</v>
      </c>
      <c r="C70" s="19">
        <v>30</v>
      </c>
      <c r="D70" s="20">
        <f t="shared" si="0"/>
        <v>9700</v>
      </c>
      <c r="E70" s="32">
        <f t="shared" si="3"/>
        <v>4915.068493150685</v>
      </c>
      <c r="F70" s="20">
        <f t="shared" si="1"/>
        <v>947100</v>
      </c>
      <c r="G70" s="21">
        <f t="shared" si="4"/>
        <v>14615.068493150684</v>
      </c>
    </row>
    <row r="71" spans="2:7" ht="20.25">
      <c r="B71" s="19">
        <v>58</v>
      </c>
      <c r="C71" s="19">
        <v>30</v>
      </c>
      <c r="D71" s="20">
        <f t="shared" si="0"/>
        <v>9700</v>
      </c>
      <c r="E71" s="32">
        <f t="shared" si="3"/>
        <v>4865.239726027397</v>
      </c>
      <c r="F71" s="20">
        <f t="shared" si="1"/>
        <v>937400</v>
      </c>
      <c r="G71" s="21">
        <f t="shared" si="4"/>
        <v>14565.239726027397</v>
      </c>
    </row>
    <row r="72" spans="2:7" ht="20.25">
      <c r="B72" s="19">
        <v>59</v>
      </c>
      <c r="C72" s="19">
        <v>30</v>
      </c>
      <c r="D72" s="20">
        <f t="shared" si="0"/>
        <v>9700</v>
      </c>
      <c r="E72" s="32">
        <f t="shared" si="3"/>
        <v>4815.41095890411</v>
      </c>
      <c r="F72" s="20">
        <f t="shared" si="1"/>
        <v>927700</v>
      </c>
      <c r="G72" s="21">
        <f t="shared" si="4"/>
        <v>14515.41095890411</v>
      </c>
    </row>
    <row r="73" spans="2:7" ht="20.25">
      <c r="B73" s="19">
        <v>60</v>
      </c>
      <c r="C73" s="19">
        <v>30</v>
      </c>
      <c r="D73" s="20">
        <f t="shared" si="0"/>
        <v>9700</v>
      </c>
      <c r="E73" s="32">
        <f t="shared" si="3"/>
        <v>4765.582191780822</v>
      </c>
      <c r="F73" s="20">
        <f t="shared" si="1"/>
        <v>918000</v>
      </c>
      <c r="G73" s="21">
        <f t="shared" si="4"/>
        <v>14465.58219178082</v>
      </c>
    </row>
    <row r="74" spans="2:7" ht="20.25">
      <c r="B74" s="19">
        <v>61</v>
      </c>
      <c r="C74" s="19">
        <v>30</v>
      </c>
      <c r="D74" s="20">
        <f t="shared" si="0"/>
        <v>9700</v>
      </c>
      <c r="E74" s="32">
        <f t="shared" si="3"/>
        <v>4715.753424657534</v>
      </c>
      <c r="F74" s="20">
        <f t="shared" si="1"/>
        <v>908300</v>
      </c>
      <c r="G74" s="21">
        <f t="shared" si="4"/>
        <v>14415.753424657534</v>
      </c>
    </row>
    <row r="75" spans="2:7" ht="20.25">
      <c r="B75" s="19">
        <v>62</v>
      </c>
      <c r="C75" s="19">
        <v>30</v>
      </c>
      <c r="D75" s="20">
        <f t="shared" si="0"/>
        <v>9700</v>
      </c>
      <c r="E75" s="32">
        <f t="shared" si="3"/>
        <v>4665.924657534247</v>
      </c>
      <c r="F75" s="20">
        <f t="shared" si="1"/>
        <v>898600</v>
      </c>
      <c r="G75" s="21">
        <f t="shared" si="4"/>
        <v>14365.924657534248</v>
      </c>
    </row>
    <row r="76" spans="2:7" ht="20.25">
      <c r="B76" s="19">
        <v>63</v>
      </c>
      <c r="C76" s="19">
        <v>30</v>
      </c>
      <c r="D76" s="20">
        <f t="shared" si="0"/>
        <v>9700</v>
      </c>
      <c r="E76" s="32">
        <f t="shared" si="3"/>
        <v>4616.095890410959</v>
      </c>
      <c r="F76" s="20">
        <f t="shared" si="1"/>
        <v>888900</v>
      </c>
      <c r="G76" s="21">
        <f t="shared" si="4"/>
        <v>14316.09589041096</v>
      </c>
    </row>
    <row r="77" spans="2:7" ht="20.25">
      <c r="B77" s="19">
        <v>64</v>
      </c>
      <c r="C77" s="19">
        <v>30</v>
      </c>
      <c r="D77" s="20">
        <f t="shared" si="0"/>
        <v>9700</v>
      </c>
      <c r="E77" s="32">
        <f t="shared" si="3"/>
        <v>4566.267123287671</v>
      </c>
      <c r="F77" s="20">
        <f t="shared" si="1"/>
        <v>879200</v>
      </c>
      <c r="G77" s="21">
        <f t="shared" si="4"/>
        <v>14266.267123287671</v>
      </c>
    </row>
    <row r="78" spans="2:7" ht="20.25">
      <c r="B78" s="19">
        <v>65</v>
      </c>
      <c r="C78" s="19">
        <v>30</v>
      </c>
      <c r="D78" s="20">
        <f t="shared" si="0"/>
        <v>9700</v>
      </c>
      <c r="E78" s="32">
        <f t="shared" si="3"/>
        <v>4516.438356164384</v>
      </c>
      <c r="F78" s="20">
        <f t="shared" si="1"/>
        <v>869500</v>
      </c>
      <c r="G78" s="21">
        <f t="shared" si="4"/>
        <v>14216.438356164384</v>
      </c>
    </row>
    <row r="79" spans="2:7" ht="20.25">
      <c r="B79" s="19">
        <v>66</v>
      </c>
      <c r="C79" s="19">
        <v>30</v>
      </c>
      <c r="D79" s="20">
        <f aca="true" t="shared" si="5" ref="D79:D142">$E$6</f>
        <v>9700</v>
      </c>
      <c r="E79" s="32">
        <f t="shared" si="3"/>
        <v>4466.609589041096</v>
      </c>
      <c r="F79" s="20">
        <f aca="true" t="shared" si="6" ref="F79:F142">SUM(F78-D79)</f>
        <v>859800</v>
      </c>
      <c r="G79" s="21">
        <f t="shared" si="4"/>
        <v>14166.609589041096</v>
      </c>
    </row>
    <row r="80" spans="2:7" ht="20.25">
      <c r="B80" s="19">
        <v>67</v>
      </c>
      <c r="C80" s="19">
        <v>30</v>
      </c>
      <c r="D80" s="20">
        <f t="shared" si="5"/>
        <v>9700</v>
      </c>
      <c r="E80" s="32">
        <f aca="true" t="shared" si="7" ref="E80:E143">F79*$E$11/100*C80/365</f>
        <v>4416.780821917808</v>
      </c>
      <c r="F80" s="20">
        <f t="shared" si="6"/>
        <v>850100</v>
      </c>
      <c r="G80" s="21">
        <f t="shared" si="4"/>
        <v>14116.780821917808</v>
      </c>
    </row>
    <row r="81" spans="2:7" ht="20.25">
      <c r="B81" s="19">
        <v>68</v>
      </c>
      <c r="C81" s="19">
        <v>30</v>
      </c>
      <c r="D81" s="20">
        <f t="shared" si="5"/>
        <v>9700</v>
      </c>
      <c r="E81" s="32">
        <f t="shared" si="7"/>
        <v>4366.95205479452</v>
      </c>
      <c r="F81" s="20">
        <f t="shared" si="6"/>
        <v>840400</v>
      </c>
      <c r="G81" s="21">
        <f t="shared" si="4"/>
        <v>14066.952054794521</v>
      </c>
    </row>
    <row r="82" spans="2:7" ht="20.25">
      <c r="B82" s="19">
        <v>69</v>
      </c>
      <c r="C82" s="19">
        <v>30</v>
      </c>
      <c r="D82" s="20">
        <f t="shared" si="5"/>
        <v>9700</v>
      </c>
      <c r="E82" s="32">
        <f t="shared" si="7"/>
        <v>4317.123287671233</v>
      </c>
      <c r="F82" s="20">
        <f t="shared" si="6"/>
        <v>830700</v>
      </c>
      <c r="G82" s="21">
        <f t="shared" si="4"/>
        <v>14017.123287671233</v>
      </c>
    </row>
    <row r="83" spans="2:7" ht="20.25">
      <c r="B83" s="19">
        <v>70</v>
      </c>
      <c r="C83" s="19">
        <v>30</v>
      </c>
      <c r="D83" s="20">
        <f t="shared" si="5"/>
        <v>9700</v>
      </c>
      <c r="E83" s="32">
        <f t="shared" si="7"/>
        <v>4267.2945205479455</v>
      </c>
      <c r="F83" s="20">
        <f t="shared" si="6"/>
        <v>821000</v>
      </c>
      <c r="G83" s="21">
        <f t="shared" si="4"/>
        <v>13967.294520547945</v>
      </c>
    </row>
    <row r="84" spans="2:7" ht="20.25">
      <c r="B84" s="19">
        <v>71</v>
      </c>
      <c r="C84" s="19">
        <v>30</v>
      </c>
      <c r="D84" s="20">
        <f t="shared" si="5"/>
        <v>9700</v>
      </c>
      <c r="E84" s="32">
        <f t="shared" si="7"/>
        <v>4217.465753424657</v>
      </c>
      <c r="F84" s="20">
        <f t="shared" si="6"/>
        <v>811300</v>
      </c>
      <c r="G84" s="21">
        <f t="shared" si="4"/>
        <v>13917.465753424658</v>
      </c>
    </row>
    <row r="85" spans="2:7" ht="20.25">
      <c r="B85" s="19">
        <v>72</v>
      </c>
      <c r="C85" s="19">
        <v>30</v>
      </c>
      <c r="D85" s="20">
        <f t="shared" si="5"/>
        <v>9700</v>
      </c>
      <c r="E85" s="32">
        <f t="shared" si="7"/>
        <v>4167.63698630137</v>
      </c>
      <c r="F85" s="20">
        <f t="shared" si="6"/>
        <v>801600</v>
      </c>
      <c r="G85" s="21">
        <f t="shared" si="4"/>
        <v>13867.63698630137</v>
      </c>
    </row>
    <row r="86" spans="2:7" ht="20.25">
      <c r="B86" s="19">
        <v>73</v>
      </c>
      <c r="C86" s="19">
        <v>30</v>
      </c>
      <c r="D86" s="20">
        <f t="shared" si="5"/>
        <v>9700</v>
      </c>
      <c r="E86" s="32">
        <f t="shared" si="7"/>
        <v>4117.808219178082</v>
      </c>
      <c r="F86" s="20">
        <f t="shared" si="6"/>
        <v>791900</v>
      </c>
      <c r="G86" s="21">
        <f t="shared" si="4"/>
        <v>13817.808219178081</v>
      </c>
    </row>
    <row r="87" spans="2:7" ht="20.25">
      <c r="B87" s="19">
        <v>74</v>
      </c>
      <c r="C87" s="19">
        <v>30</v>
      </c>
      <c r="D87" s="20">
        <f t="shared" si="5"/>
        <v>9700</v>
      </c>
      <c r="E87" s="32">
        <f t="shared" si="7"/>
        <v>4067.9794520547944</v>
      </c>
      <c r="F87" s="20">
        <f t="shared" si="6"/>
        <v>782200</v>
      </c>
      <c r="G87" s="21">
        <f t="shared" si="4"/>
        <v>13767.979452054795</v>
      </c>
    </row>
    <row r="88" spans="2:7" ht="20.25">
      <c r="B88" s="19">
        <v>75</v>
      </c>
      <c r="C88" s="19">
        <v>30</v>
      </c>
      <c r="D88" s="20">
        <f t="shared" si="5"/>
        <v>9700</v>
      </c>
      <c r="E88" s="32">
        <f t="shared" si="7"/>
        <v>4018.150684931507</v>
      </c>
      <c r="F88" s="20">
        <f t="shared" si="6"/>
        <v>772500</v>
      </c>
      <c r="G88" s="21">
        <f t="shared" si="4"/>
        <v>13718.150684931506</v>
      </c>
    </row>
    <row r="89" spans="2:7" ht="20.25">
      <c r="B89" s="19">
        <v>76</v>
      </c>
      <c r="C89" s="19">
        <v>30</v>
      </c>
      <c r="D89" s="20">
        <f t="shared" si="5"/>
        <v>9700</v>
      </c>
      <c r="E89" s="32">
        <f t="shared" si="7"/>
        <v>3968.321917808219</v>
      </c>
      <c r="F89" s="20">
        <f t="shared" si="6"/>
        <v>762800</v>
      </c>
      <c r="G89" s="21">
        <f t="shared" si="4"/>
        <v>13668.321917808218</v>
      </c>
    </row>
    <row r="90" spans="2:7" ht="20.25">
      <c r="B90" s="19">
        <v>77</v>
      </c>
      <c r="C90" s="19">
        <v>30</v>
      </c>
      <c r="D90" s="20">
        <f t="shared" si="5"/>
        <v>9700</v>
      </c>
      <c r="E90" s="32">
        <f t="shared" si="7"/>
        <v>3918.4931506849316</v>
      </c>
      <c r="F90" s="20">
        <f t="shared" si="6"/>
        <v>753100</v>
      </c>
      <c r="G90" s="21">
        <f t="shared" si="4"/>
        <v>13618.493150684932</v>
      </c>
    </row>
    <row r="91" spans="2:7" ht="20.25">
      <c r="B91" s="19">
        <v>78</v>
      </c>
      <c r="C91" s="19">
        <v>30</v>
      </c>
      <c r="D91" s="20">
        <f t="shared" si="5"/>
        <v>9700</v>
      </c>
      <c r="E91" s="32">
        <f t="shared" si="7"/>
        <v>3868.6643835616437</v>
      </c>
      <c r="F91" s="20">
        <f t="shared" si="6"/>
        <v>743400</v>
      </c>
      <c r="G91" s="21">
        <f aca="true" t="shared" si="8" ref="G91:G154">D91+E91</f>
        <v>13568.664383561643</v>
      </c>
    </row>
    <row r="92" spans="2:7" ht="20.25">
      <c r="B92" s="19">
        <v>79</v>
      </c>
      <c r="C92" s="19">
        <v>30</v>
      </c>
      <c r="D92" s="20">
        <f t="shared" si="5"/>
        <v>9700</v>
      </c>
      <c r="E92" s="32">
        <f t="shared" si="7"/>
        <v>3818.8356164383563</v>
      </c>
      <c r="F92" s="20">
        <f t="shared" si="6"/>
        <v>733700</v>
      </c>
      <c r="G92" s="21">
        <f t="shared" si="8"/>
        <v>13518.835616438357</v>
      </c>
    </row>
    <row r="93" spans="2:7" ht="20.25">
      <c r="B93" s="19">
        <v>80</v>
      </c>
      <c r="C93" s="19">
        <v>30</v>
      </c>
      <c r="D93" s="20">
        <f t="shared" si="5"/>
        <v>9700</v>
      </c>
      <c r="E93" s="32">
        <f t="shared" si="7"/>
        <v>3769.0068493150684</v>
      </c>
      <c r="F93" s="20">
        <f t="shared" si="6"/>
        <v>724000</v>
      </c>
      <c r="G93" s="21">
        <f t="shared" si="8"/>
        <v>13469.006849315068</v>
      </c>
    </row>
    <row r="94" spans="2:7" ht="20.25">
      <c r="B94" s="19">
        <v>81</v>
      </c>
      <c r="C94" s="19">
        <v>30</v>
      </c>
      <c r="D94" s="20">
        <f t="shared" si="5"/>
        <v>9700</v>
      </c>
      <c r="E94" s="32">
        <f t="shared" si="7"/>
        <v>3719.178082191781</v>
      </c>
      <c r="F94" s="20">
        <f t="shared" si="6"/>
        <v>714300</v>
      </c>
      <c r="G94" s="21">
        <f t="shared" si="8"/>
        <v>13419.178082191782</v>
      </c>
    </row>
    <row r="95" spans="2:7" ht="20.25">
      <c r="B95" s="19">
        <v>82</v>
      </c>
      <c r="C95" s="19">
        <v>30</v>
      </c>
      <c r="D95" s="20">
        <f t="shared" si="5"/>
        <v>9700</v>
      </c>
      <c r="E95" s="32">
        <f t="shared" si="7"/>
        <v>3669.349315068493</v>
      </c>
      <c r="F95" s="20">
        <f t="shared" si="6"/>
        <v>704600</v>
      </c>
      <c r="G95" s="21">
        <f t="shared" si="8"/>
        <v>13369.349315068494</v>
      </c>
    </row>
    <row r="96" spans="2:7" ht="20.25">
      <c r="B96" s="19">
        <v>83</v>
      </c>
      <c r="C96" s="19">
        <v>30</v>
      </c>
      <c r="D96" s="20">
        <f t="shared" si="5"/>
        <v>9700</v>
      </c>
      <c r="E96" s="32">
        <f t="shared" si="7"/>
        <v>3619.5205479452056</v>
      </c>
      <c r="F96" s="20">
        <f t="shared" si="6"/>
        <v>694900</v>
      </c>
      <c r="G96" s="21">
        <f t="shared" si="8"/>
        <v>13319.520547945205</v>
      </c>
    </row>
    <row r="97" spans="2:7" ht="20.25">
      <c r="B97" s="19">
        <v>84</v>
      </c>
      <c r="C97" s="19">
        <v>30</v>
      </c>
      <c r="D97" s="20">
        <f t="shared" si="5"/>
        <v>9700</v>
      </c>
      <c r="E97" s="32">
        <f t="shared" si="7"/>
        <v>3569.6917808219177</v>
      </c>
      <c r="F97" s="20">
        <f t="shared" si="6"/>
        <v>685200</v>
      </c>
      <c r="G97" s="21">
        <f t="shared" si="8"/>
        <v>13269.691780821919</v>
      </c>
    </row>
    <row r="98" spans="2:7" ht="20.25">
      <c r="B98" s="19">
        <v>85</v>
      </c>
      <c r="C98" s="19">
        <v>30</v>
      </c>
      <c r="D98" s="20">
        <f t="shared" si="5"/>
        <v>9700</v>
      </c>
      <c r="E98" s="32">
        <f t="shared" si="7"/>
        <v>3519.8630136986303</v>
      </c>
      <c r="F98" s="20">
        <f t="shared" si="6"/>
        <v>675500</v>
      </c>
      <c r="G98" s="21">
        <f t="shared" si="8"/>
        <v>13219.86301369863</v>
      </c>
    </row>
    <row r="99" spans="2:7" ht="20.25">
      <c r="B99" s="19">
        <v>86</v>
      </c>
      <c r="C99" s="19">
        <v>30</v>
      </c>
      <c r="D99" s="20">
        <f t="shared" si="5"/>
        <v>9700</v>
      </c>
      <c r="E99" s="32">
        <f t="shared" si="7"/>
        <v>3470.0342465753424</v>
      </c>
      <c r="F99" s="20">
        <f t="shared" si="6"/>
        <v>665800</v>
      </c>
      <c r="G99" s="21">
        <f t="shared" si="8"/>
        <v>13170.034246575342</v>
      </c>
    </row>
    <row r="100" spans="2:7" ht="20.25">
      <c r="B100" s="19">
        <v>87</v>
      </c>
      <c r="C100" s="19">
        <v>30</v>
      </c>
      <c r="D100" s="20">
        <f t="shared" si="5"/>
        <v>9700</v>
      </c>
      <c r="E100" s="32">
        <f t="shared" si="7"/>
        <v>3420.205479452055</v>
      </c>
      <c r="F100" s="20">
        <f t="shared" si="6"/>
        <v>656100</v>
      </c>
      <c r="G100" s="21">
        <f t="shared" si="8"/>
        <v>13120.205479452055</v>
      </c>
    </row>
    <row r="101" spans="2:7" ht="20.25">
      <c r="B101" s="19">
        <v>88</v>
      </c>
      <c r="C101" s="19">
        <v>30</v>
      </c>
      <c r="D101" s="20">
        <f t="shared" si="5"/>
        <v>9700</v>
      </c>
      <c r="E101" s="32">
        <f t="shared" si="7"/>
        <v>3370.376712328767</v>
      </c>
      <c r="F101" s="20">
        <f t="shared" si="6"/>
        <v>646400</v>
      </c>
      <c r="G101" s="21">
        <f t="shared" si="8"/>
        <v>13070.376712328767</v>
      </c>
    </row>
    <row r="102" spans="2:7" ht="20.25">
      <c r="B102" s="19">
        <v>89</v>
      </c>
      <c r="C102" s="19">
        <v>30</v>
      </c>
      <c r="D102" s="20">
        <f t="shared" si="5"/>
        <v>9700</v>
      </c>
      <c r="E102" s="32">
        <f t="shared" si="7"/>
        <v>3320.5479452054797</v>
      </c>
      <c r="F102" s="20">
        <f t="shared" si="6"/>
        <v>636700</v>
      </c>
      <c r="G102" s="21">
        <f t="shared" si="8"/>
        <v>13020.547945205479</v>
      </c>
    </row>
    <row r="103" spans="2:7" ht="20.25">
      <c r="B103" s="19">
        <v>90</v>
      </c>
      <c r="C103" s="19">
        <v>30</v>
      </c>
      <c r="D103" s="20">
        <f t="shared" si="5"/>
        <v>9700</v>
      </c>
      <c r="E103" s="32">
        <f t="shared" si="7"/>
        <v>3270.719178082192</v>
      </c>
      <c r="F103" s="20">
        <f t="shared" si="6"/>
        <v>627000</v>
      </c>
      <c r="G103" s="21">
        <f t="shared" si="8"/>
        <v>12970.719178082192</v>
      </c>
    </row>
    <row r="104" spans="2:7" ht="20.25">
      <c r="B104" s="19">
        <v>91</v>
      </c>
      <c r="C104" s="19">
        <v>30</v>
      </c>
      <c r="D104" s="20">
        <f t="shared" si="5"/>
        <v>9700</v>
      </c>
      <c r="E104" s="32">
        <f t="shared" si="7"/>
        <v>3220.890410958904</v>
      </c>
      <c r="F104" s="20">
        <f t="shared" si="6"/>
        <v>617300</v>
      </c>
      <c r="G104" s="21">
        <f t="shared" si="8"/>
        <v>12920.890410958904</v>
      </c>
    </row>
    <row r="105" spans="2:7" ht="20.25">
      <c r="B105" s="19">
        <v>92</v>
      </c>
      <c r="C105" s="19">
        <v>30</v>
      </c>
      <c r="D105" s="20">
        <f t="shared" si="5"/>
        <v>9700</v>
      </c>
      <c r="E105" s="32">
        <f t="shared" si="7"/>
        <v>3171.0616438356165</v>
      </c>
      <c r="F105" s="20">
        <f t="shared" si="6"/>
        <v>607600</v>
      </c>
      <c r="G105" s="21">
        <f t="shared" si="8"/>
        <v>12871.061643835616</v>
      </c>
    </row>
    <row r="106" spans="2:7" ht="20.25">
      <c r="B106" s="19">
        <v>93</v>
      </c>
      <c r="C106" s="19">
        <v>30</v>
      </c>
      <c r="D106" s="20">
        <f t="shared" si="5"/>
        <v>9700</v>
      </c>
      <c r="E106" s="32">
        <f t="shared" si="7"/>
        <v>3121.2328767123286</v>
      </c>
      <c r="F106" s="20">
        <f t="shared" si="6"/>
        <v>597900</v>
      </c>
      <c r="G106" s="21">
        <f t="shared" si="8"/>
        <v>12821.232876712329</v>
      </c>
    </row>
    <row r="107" spans="2:7" ht="20.25">
      <c r="B107" s="19">
        <v>94</v>
      </c>
      <c r="C107" s="19">
        <v>30</v>
      </c>
      <c r="D107" s="20">
        <f t="shared" si="5"/>
        <v>9700</v>
      </c>
      <c r="E107" s="32">
        <f t="shared" si="7"/>
        <v>3071.404109589041</v>
      </c>
      <c r="F107" s="20">
        <f t="shared" si="6"/>
        <v>588200</v>
      </c>
      <c r="G107" s="21">
        <f t="shared" si="8"/>
        <v>12771.40410958904</v>
      </c>
    </row>
    <row r="108" spans="2:7" ht="20.25">
      <c r="B108" s="19">
        <v>95</v>
      </c>
      <c r="C108" s="19">
        <v>30</v>
      </c>
      <c r="D108" s="20">
        <f t="shared" si="5"/>
        <v>9700</v>
      </c>
      <c r="E108" s="32">
        <f t="shared" si="7"/>
        <v>3021.5753424657532</v>
      </c>
      <c r="F108" s="20">
        <f t="shared" si="6"/>
        <v>578500</v>
      </c>
      <c r="G108" s="21">
        <f t="shared" si="8"/>
        <v>12721.575342465752</v>
      </c>
    </row>
    <row r="109" spans="2:7" ht="20.25">
      <c r="B109" s="19">
        <v>96</v>
      </c>
      <c r="C109" s="19">
        <v>30</v>
      </c>
      <c r="D109" s="20">
        <f t="shared" si="5"/>
        <v>9700</v>
      </c>
      <c r="E109" s="32">
        <f t="shared" si="7"/>
        <v>2971.746575342466</v>
      </c>
      <c r="F109" s="20">
        <f t="shared" si="6"/>
        <v>568800</v>
      </c>
      <c r="G109" s="21">
        <f t="shared" si="8"/>
        <v>12671.746575342466</v>
      </c>
    </row>
    <row r="110" spans="2:7" ht="20.25">
      <c r="B110" s="19">
        <v>97</v>
      </c>
      <c r="C110" s="19">
        <v>30</v>
      </c>
      <c r="D110" s="20">
        <f t="shared" si="5"/>
        <v>9700</v>
      </c>
      <c r="E110" s="32">
        <f t="shared" si="7"/>
        <v>2921.917808219178</v>
      </c>
      <c r="F110" s="20">
        <f t="shared" si="6"/>
        <v>559100</v>
      </c>
      <c r="G110" s="21">
        <f t="shared" si="8"/>
        <v>12621.917808219177</v>
      </c>
    </row>
    <row r="111" spans="2:7" ht="20.25">
      <c r="B111" s="19">
        <v>98</v>
      </c>
      <c r="C111" s="19">
        <v>30</v>
      </c>
      <c r="D111" s="20">
        <f t="shared" si="5"/>
        <v>9700</v>
      </c>
      <c r="E111" s="32">
        <f t="shared" si="7"/>
        <v>2872.0890410958905</v>
      </c>
      <c r="F111" s="20">
        <f t="shared" si="6"/>
        <v>549400</v>
      </c>
      <c r="G111" s="21">
        <f t="shared" si="8"/>
        <v>12572.089041095891</v>
      </c>
    </row>
    <row r="112" spans="2:7" ht="20.25">
      <c r="B112" s="19">
        <v>99</v>
      </c>
      <c r="C112" s="19">
        <v>30</v>
      </c>
      <c r="D112" s="20">
        <f t="shared" si="5"/>
        <v>9700</v>
      </c>
      <c r="E112" s="32">
        <f t="shared" si="7"/>
        <v>2822.2602739726026</v>
      </c>
      <c r="F112" s="20">
        <f t="shared" si="6"/>
        <v>539700</v>
      </c>
      <c r="G112" s="21">
        <f t="shared" si="8"/>
        <v>12522.260273972603</v>
      </c>
    </row>
    <row r="113" spans="2:7" ht="20.25">
      <c r="B113" s="19">
        <v>100</v>
      </c>
      <c r="C113" s="19">
        <v>30</v>
      </c>
      <c r="D113" s="20">
        <f t="shared" si="5"/>
        <v>9700</v>
      </c>
      <c r="E113" s="32">
        <f t="shared" si="7"/>
        <v>2772.431506849315</v>
      </c>
      <c r="F113" s="20">
        <f t="shared" si="6"/>
        <v>530000</v>
      </c>
      <c r="G113" s="21">
        <f t="shared" si="8"/>
        <v>12472.431506849316</v>
      </c>
    </row>
    <row r="114" spans="2:7" ht="20.25">
      <c r="B114" s="19">
        <v>101</v>
      </c>
      <c r="C114" s="19">
        <v>30</v>
      </c>
      <c r="D114" s="20">
        <f t="shared" si="5"/>
        <v>9700</v>
      </c>
      <c r="E114" s="32">
        <f t="shared" si="7"/>
        <v>2722.6027397260273</v>
      </c>
      <c r="F114" s="20">
        <f t="shared" si="6"/>
        <v>520300</v>
      </c>
      <c r="G114" s="21">
        <f t="shared" si="8"/>
        <v>12422.602739726028</v>
      </c>
    </row>
    <row r="115" spans="2:7" ht="20.25">
      <c r="B115" s="19">
        <v>102</v>
      </c>
      <c r="C115" s="19">
        <v>30</v>
      </c>
      <c r="D115" s="20">
        <f t="shared" si="5"/>
        <v>9700</v>
      </c>
      <c r="E115" s="32">
        <f t="shared" si="7"/>
        <v>2672.77397260274</v>
      </c>
      <c r="F115" s="20">
        <f t="shared" si="6"/>
        <v>510600</v>
      </c>
      <c r="G115" s="21">
        <f t="shared" si="8"/>
        <v>12372.77397260274</v>
      </c>
    </row>
    <row r="116" spans="2:7" ht="20.25">
      <c r="B116" s="19">
        <v>103</v>
      </c>
      <c r="C116" s="19">
        <v>30</v>
      </c>
      <c r="D116" s="20">
        <f t="shared" si="5"/>
        <v>9700</v>
      </c>
      <c r="E116" s="32">
        <f t="shared" si="7"/>
        <v>2622.945205479452</v>
      </c>
      <c r="F116" s="20">
        <f t="shared" si="6"/>
        <v>500900</v>
      </c>
      <c r="G116" s="21">
        <f t="shared" si="8"/>
        <v>12322.945205479453</v>
      </c>
    </row>
    <row r="117" spans="2:7" ht="20.25">
      <c r="B117" s="19">
        <v>104</v>
      </c>
      <c r="C117" s="19">
        <v>30</v>
      </c>
      <c r="D117" s="20">
        <f t="shared" si="5"/>
        <v>9700</v>
      </c>
      <c r="E117" s="32">
        <f t="shared" si="7"/>
        <v>2573.1164383561645</v>
      </c>
      <c r="F117" s="20">
        <f t="shared" si="6"/>
        <v>491200</v>
      </c>
      <c r="G117" s="21">
        <f t="shared" si="8"/>
        <v>12273.116438356165</v>
      </c>
    </row>
    <row r="118" spans="2:7" ht="20.25">
      <c r="B118" s="19">
        <v>105</v>
      </c>
      <c r="C118" s="19">
        <v>30</v>
      </c>
      <c r="D118" s="20">
        <f t="shared" si="5"/>
        <v>9700</v>
      </c>
      <c r="E118" s="32">
        <f t="shared" si="7"/>
        <v>2523.2876712328766</v>
      </c>
      <c r="F118" s="20">
        <f t="shared" si="6"/>
        <v>481500</v>
      </c>
      <c r="G118" s="21">
        <f t="shared" si="8"/>
        <v>12223.287671232876</v>
      </c>
    </row>
    <row r="119" spans="2:7" ht="20.25">
      <c r="B119" s="19">
        <v>106</v>
      </c>
      <c r="C119" s="19">
        <v>30</v>
      </c>
      <c r="D119" s="20">
        <f t="shared" si="5"/>
        <v>9700</v>
      </c>
      <c r="E119" s="32">
        <f t="shared" si="7"/>
        <v>2473.458904109589</v>
      </c>
      <c r="F119" s="20">
        <f t="shared" si="6"/>
        <v>471800</v>
      </c>
      <c r="G119" s="21">
        <f t="shared" si="8"/>
        <v>12173.45890410959</v>
      </c>
    </row>
    <row r="120" spans="2:7" ht="20.25">
      <c r="B120" s="19">
        <v>107</v>
      </c>
      <c r="C120" s="19">
        <v>30</v>
      </c>
      <c r="D120" s="20">
        <f t="shared" si="5"/>
        <v>9700</v>
      </c>
      <c r="E120" s="32">
        <f t="shared" si="7"/>
        <v>2423.6301369863013</v>
      </c>
      <c r="F120" s="20">
        <f t="shared" si="6"/>
        <v>462100</v>
      </c>
      <c r="G120" s="21">
        <f t="shared" si="8"/>
        <v>12123.630136986301</v>
      </c>
    </row>
    <row r="121" spans="2:7" ht="20.25">
      <c r="B121" s="19">
        <v>108</v>
      </c>
      <c r="C121" s="19">
        <v>30</v>
      </c>
      <c r="D121" s="20">
        <f t="shared" si="5"/>
        <v>9700</v>
      </c>
      <c r="E121" s="32">
        <f t="shared" si="7"/>
        <v>2373.801369863014</v>
      </c>
      <c r="F121" s="20">
        <f t="shared" si="6"/>
        <v>452400</v>
      </c>
      <c r="G121" s="21">
        <f t="shared" si="8"/>
        <v>12073.801369863013</v>
      </c>
    </row>
    <row r="122" spans="2:7" ht="20.25">
      <c r="B122" s="19">
        <v>109</v>
      </c>
      <c r="C122" s="19">
        <v>30</v>
      </c>
      <c r="D122" s="20">
        <f t="shared" si="5"/>
        <v>9700</v>
      </c>
      <c r="E122" s="32">
        <f t="shared" si="7"/>
        <v>2323.972602739726</v>
      </c>
      <c r="F122" s="20">
        <f t="shared" si="6"/>
        <v>442700</v>
      </c>
      <c r="G122" s="21">
        <f t="shared" si="8"/>
        <v>12023.972602739726</v>
      </c>
    </row>
    <row r="123" spans="2:7" ht="20.25">
      <c r="B123" s="19">
        <v>110</v>
      </c>
      <c r="C123" s="19">
        <v>30</v>
      </c>
      <c r="D123" s="20">
        <f t="shared" si="5"/>
        <v>9700</v>
      </c>
      <c r="E123" s="32">
        <f t="shared" si="7"/>
        <v>2274.1438356164385</v>
      </c>
      <c r="F123" s="20">
        <f t="shared" si="6"/>
        <v>433000</v>
      </c>
      <c r="G123" s="21">
        <f t="shared" si="8"/>
        <v>11974.143835616438</v>
      </c>
    </row>
    <row r="124" spans="2:7" ht="20.25">
      <c r="B124" s="19">
        <v>111</v>
      </c>
      <c r="C124" s="19">
        <v>30</v>
      </c>
      <c r="D124" s="20">
        <f t="shared" si="5"/>
        <v>9700</v>
      </c>
      <c r="E124" s="32">
        <f t="shared" si="7"/>
        <v>2224.3150684931506</v>
      </c>
      <c r="F124" s="20">
        <f t="shared" si="6"/>
        <v>423300</v>
      </c>
      <c r="G124" s="21">
        <f t="shared" si="8"/>
        <v>11924.31506849315</v>
      </c>
    </row>
    <row r="125" spans="2:7" ht="20.25">
      <c r="B125" s="19">
        <v>112</v>
      </c>
      <c r="C125" s="19">
        <v>30</v>
      </c>
      <c r="D125" s="20">
        <f t="shared" si="5"/>
        <v>9700</v>
      </c>
      <c r="E125" s="32">
        <f t="shared" si="7"/>
        <v>2174.486301369863</v>
      </c>
      <c r="F125" s="20">
        <f t="shared" si="6"/>
        <v>413600</v>
      </c>
      <c r="G125" s="21">
        <f t="shared" si="8"/>
        <v>11874.486301369863</v>
      </c>
    </row>
    <row r="126" spans="2:7" ht="20.25">
      <c r="B126" s="19">
        <v>113</v>
      </c>
      <c r="C126" s="19">
        <v>30</v>
      </c>
      <c r="D126" s="20">
        <f t="shared" si="5"/>
        <v>9700</v>
      </c>
      <c r="E126" s="32">
        <f t="shared" si="7"/>
        <v>2124.6575342465753</v>
      </c>
      <c r="F126" s="20">
        <f t="shared" si="6"/>
        <v>403900</v>
      </c>
      <c r="G126" s="21">
        <f t="shared" si="8"/>
        <v>11824.657534246575</v>
      </c>
    </row>
    <row r="127" spans="2:7" ht="20.25">
      <c r="B127" s="19">
        <v>114</v>
      </c>
      <c r="C127" s="19">
        <v>30</v>
      </c>
      <c r="D127" s="20">
        <f t="shared" si="5"/>
        <v>9700</v>
      </c>
      <c r="E127" s="32">
        <f t="shared" si="7"/>
        <v>2074.828767123288</v>
      </c>
      <c r="F127" s="20">
        <f t="shared" si="6"/>
        <v>394200</v>
      </c>
      <c r="G127" s="21">
        <f t="shared" si="8"/>
        <v>11774.828767123288</v>
      </c>
    </row>
    <row r="128" spans="2:7" ht="20.25">
      <c r="B128" s="19">
        <v>115</v>
      </c>
      <c r="C128" s="19">
        <v>30</v>
      </c>
      <c r="D128" s="20">
        <f t="shared" si="5"/>
        <v>9700</v>
      </c>
      <c r="E128" s="32">
        <f t="shared" si="7"/>
        <v>2025</v>
      </c>
      <c r="F128" s="20">
        <f t="shared" si="6"/>
        <v>384500</v>
      </c>
      <c r="G128" s="21">
        <f t="shared" si="8"/>
        <v>11725</v>
      </c>
    </row>
    <row r="129" spans="2:7" ht="20.25">
      <c r="B129" s="19">
        <v>116</v>
      </c>
      <c r="C129" s="19">
        <v>30</v>
      </c>
      <c r="D129" s="20">
        <f t="shared" si="5"/>
        <v>9700</v>
      </c>
      <c r="E129" s="32">
        <f t="shared" si="7"/>
        <v>1975.1712328767123</v>
      </c>
      <c r="F129" s="20">
        <f t="shared" si="6"/>
        <v>374800</v>
      </c>
      <c r="G129" s="21">
        <f t="shared" si="8"/>
        <v>11675.171232876712</v>
      </c>
    </row>
    <row r="130" spans="2:7" ht="20.25">
      <c r="B130" s="19">
        <v>117</v>
      </c>
      <c r="C130" s="19">
        <v>30</v>
      </c>
      <c r="D130" s="20">
        <f t="shared" si="5"/>
        <v>9700</v>
      </c>
      <c r="E130" s="32">
        <f t="shared" si="7"/>
        <v>1925.3424657534247</v>
      </c>
      <c r="F130" s="20">
        <f t="shared" si="6"/>
        <v>365100</v>
      </c>
      <c r="G130" s="21">
        <f t="shared" si="8"/>
        <v>11625.342465753425</v>
      </c>
    </row>
    <row r="131" spans="2:7" ht="20.25">
      <c r="B131" s="19">
        <v>118</v>
      </c>
      <c r="C131" s="19">
        <v>30</v>
      </c>
      <c r="D131" s="20">
        <f t="shared" si="5"/>
        <v>9700</v>
      </c>
      <c r="E131" s="32">
        <f t="shared" si="7"/>
        <v>1875.513698630137</v>
      </c>
      <c r="F131" s="20">
        <f t="shared" si="6"/>
        <v>355400</v>
      </c>
      <c r="G131" s="21">
        <f t="shared" si="8"/>
        <v>11575.513698630137</v>
      </c>
    </row>
    <row r="132" spans="2:7" ht="20.25">
      <c r="B132" s="19">
        <v>119</v>
      </c>
      <c r="C132" s="19">
        <v>30</v>
      </c>
      <c r="D132" s="20">
        <f t="shared" si="5"/>
        <v>9700</v>
      </c>
      <c r="E132" s="32">
        <f t="shared" si="7"/>
        <v>1825.6849315068494</v>
      </c>
      <c r="F132" s="20">
        <f t="shared" si="6"/>
        <v>345700</v>
      </c>
      <c r="G132" s="21">
        <f t="shared" si="8"/>
        <v>11525.68493150685</v>
      </c>
    </row>
    <row r="133" spans="2:7" ht="20.25">
      <c r="B133" s="19">
        <v>120</v>
      </c>
      <c r="C133" s="19">
        <v>30</v>
      </c>
      <c r="D133" s="20">
        <f t="shared" si="5"/>
        <v>9700</v>
      </c>
      <c r="E133" s="32">
        <f t="shared" si="7"/>
        <v>1775.8561643835617</v>
      </c>
      <c r="F133" s="20">
        <f t="shared" si="6"/>
        <v>336000</v>
      </c>
      <c r="G133" s="21">
        <f t="shared" si="8"/>
        <v>11475.856164383562</v>
      </c>
    </row>
    <row r="134" spans="2:7" ht="20.25">
      <c r="B134" s="19">
        <v>121</v>
      </c>
      <c r="C134" s="19">
        <v>30</v>
      </c>
      <c r="D134" s="20">
        <f t="shared" si="5"/>
        <v>9700</v>
      </c>
      <c r="E134" s="32">
        <f t="shared" si="7"/>
        <v>1726.027397260274</v>
      </c>
      <c r="F134" s="20">
        <f t="shared" si="6"/>
        <v>326300</v>
      </c>
      <c r="G134" s="21">
        <f t="shared" si="8"/>
        <v>11426.027397260274</v>
      </c>
    </row>
    <row r="135" spans="2:7" ht="20.25">
      <c r="B135" s="19">
        <v>122</v>
      </c>
      <c r="C135" s="19">
        <v>30</v>
      </c>
      <c r="D135" s="20">
        <f t="shared" si="5"/>
        <v>9700</v>
      </c>
      <c r="E135" s="32">
        <f t="shared" si="7"/>
        <v>1676.1986301369864</v>
      </c>
      <c r="F135" s="20">
        <f t="shared" si="6"/>
        <v>316600</v>
      </c>
      <c r="G135" s="21">
        <f t="shared" si="8"/>
        <v>11376.198630136987</v>
      </c>
    </row>
    <row r="136" spans="2:7" ht="20.25">
      <c r="B136" s="19">
        <v>123</v>
      </c>
      <c r="C136" s="19">
        <v>30</v>
      </c>
      <c r="D136" s="20">
        <f t="shared" si="5"/>
        <v>9700</v>
      </c>
      <c r="E136" s="32">
        <f t="shared" si="7"/>
        <v>1626.3698630136987</v>
      </c>
      <c r="F136" s="20">
        <f t="shared" si="6"/>
        <v>306900</v>
      </c>
      <c r="G136" s="21">
        <f t="shared" si="8"/>
        <v>11326.369863013699</v>
      </c>
    </row>
    <row r="137" spans="2:7" ht="20.25">
      <c r="B137" s="19">
        <v>124</v>
      </c>
      <c r="C137" s="19">
        <v>30</v>
      </c>
      <c r="D137" s="20">
        <f t="shared" si="5"/>
        <v>9700</v>
      </c>
      <c r="E137" s="32">
        <f t="shared" si="7"/>
        <v>1576.541095890411</v>
      </c>
      <c r="F137" s="20">
        <f t="shared" si="6"/>
        <v>297200</v>
      </c>
      <c r="G137" s="21">
        <f t="shared" si="8"/>
        <v>11276.54109589041</v>
      </c>
    </row>
    <row r="138" spans="2:7" ht="20.25">
      <c r="B138" s="19">
        <v>125</v>
      </c>
      <c r="C138" s="19">
        <v>30</v>
      </c>
      <c r="D138" s="20">
        <f t="shared" si="5"/>
        <v>9700</v>
      </c>
      <c r="E138" s="32">
        <f t="shared" si="7"/>
        <v>1526.7123287671234</v>
      </c>
      <c r="F138" s="20">
        <f t="shared" si="6"/>
        <v>287500</v>
      </c>
      <c r="G138" s="21">
        <f t="shared" si="8"/>
        <v>11226.712328767124</v>
      </c>
    </row>
    <row r="139" spans="2:7" ht="20.25">
      <c r="B139" s="19">
        <v>126</v>
      </c>
      <c r="C139" s="19">
        <v>30</v>
      </c>
      <c r="D139" s="20">
        <f t="shared" si="5"/>
        <v>9700</v>
      </c>
      <c r="E139" s="32">
        <f t="shared" si="7"/>
        <v>1476.8835616438357</v>
      </c>
      <c r="F139" s="20">
        <f t="shared" si="6"/>
        <v>277800</v>
      </c>
      <c r="G139" s="21">
        <f t="shared" si="8"/>
        <v>11176.883561643835</v>
      </c>
    </row>
    <row r="140" spans="2:7" ht="20.25">
      <c r="B140" s="19">
        <v>127</v>
      </c>
      <c r="C140" s="19">
        <v>30</v>
      </c>
      <c r="D140" s="20">
        <f t="shared" si="5"/>
        <v>9700</v>
      </c>
      <c r="E140" s="32">
        <f t="shared" si="7"/>
        <v>1427.054794520548</v>
      </c>
      <c r="F140" s="20">
        <f t="shared" si="6"/>
        <v>268100</v>
      </c>
      <c r="G140" s="21">
        <f t="shared" si="8"/>
        <v>11127.054794520547</v>
      </c>
    </row>
    <row r="141" spans="2:7" ht="20.25">
      <c r="B141" s="19">
        <v>128</v>
      </c>
      <c r="C141" s="19">
        <v>30</v>
      </c>
      <c r="D141" s="20">
        <f t="shared" si="5"/>
        <v>9700</v>
      </c>
      <c r="E141" s="32">
        <f t="shared" si="7"/>
        <v>1377.2260273972602</v>
      </c>
      <c r="F141" s="20">
        <f t="shared" si="6"/>
        <v>258400</v>
      </c>
      <c r="G141" s="21">
        <f t="shared" si="8"/>
        <v>11077.22602739726</v>
      </c>
    </row>
    <row r="142" spans="2:7" ht="20.25">
      <c r="B142" s="19">
        <v>129</v>
      </c>
      <c r="C142" s="19">
        <v>30</v>
      </c>
      <c r="D142" s="20">
        <f t="shared" si="5"/>
        <v>9700</v>
      </c>
      <c r="E142" s="32">
        <f t="shared" si="7"/>
        <v>1327.3972602739725</v>
      </c>
      <c r="F142" s="20">
        <f t="shared" si="6"/>
        <v>248700</v>
      </c>
      <c r="G142" s="21">
        <f t="shared" si="8"/>
        <v>11027.397260273972</v>
      </c>
    </row>
    <row r="143" spans="2:7" ht="20.25">
      <c r="B143" s="19">
        <v>130</v>
      </c>
      <c r="C143" s="19">
        <v>30</v>
      </c>
      <c r="D143" s="20">
        <f aca="true" t="shared" si="9" ref="D143:D170">$E$6</f>
        <v>9700</v>
      </c>
      <c r="E143" s="32">
        <f t="shared" si="7"/>
        <v>1277.5684931506848</v>
      </c>
      <c r="F143" s="20">
        <f aca="true" t="shared" si="10" ref="F143:F170">SUM(F142-D143)</f>
        <v>239000</v>
      </c>
      <c r="G143" s="21">
        <f t="shared" si="8"/>
        <v>10977.568493150684</v>
      </c>
    </row>
    <row r="144" spans="2:7" ht="20.25">
      <c r="B144" s="19">
        <v>131</v>
      </c>
      <c r="C144" s="19">
        <v>30</v>
      </c>
      <c r="D144" s="20">
        <f t="shared" si="9"/>
        <v>9700</v>
      </c>
      <c r="E144" s="32">
        <f aca="true" t="shared" si="11" ref="E144:E170">F143*$E$11/100*C144/365</f>
        <v>1227.7397260273972</v>
      </c>
      <c r="F144" s="20">
        <f t="shared" si="10"/>
        <v>229300</v>
      </c>
      <c r="G144" s="21">
        <f t="shared" si="8"/>
        <v>10927.739726027397</v>
      </c>
    </row>
    <row r="145" spans="2:7" ht="20.25">
      <c r="B145" s="19">
        <v>132</v>
      </c>
      <c r="C145" s="19">
        <v>30</v>
      </c>
      <c r="D145" s="20">
        <f t="shared" si="9"/>
        <v>9700</v>
      </c>
      <c r="E145" s="32">
        <f t="shared" si="11"/>
        <v>1177.9109589041095</v>
      </c>
      <c r="F145" s="20">
        <f t="shared" si="10"/>
        <v>219600</v>
      </c>
      <c r="G145" s="21">
        <f t="shared" si="8"/>
        <v>10877.910958904109</v>
      </c>
    </row>
    <row r="146" spans="2:7" ht="20.25">
      <c r="B146" s="19">
        <v>133</v>
      </c>
      <c r="C146" s="19">
        <v>30</v>
      </c>
      <c r="D146" s="20">
        <f t="shared" si="9"/>
        <v>9700</v>
      </c>
      <c r="E146" s="32">
        <f t="shared" si="11"/>
        <v>1128.0821917808219</v>
      </c>
      <c r="F146" s="20">
        <f t="shared" si="10"/>
        <v>209900</v>
      </c>
      <c r="G146" s="21">
        <f t="shared" si="8"/>
        <v>10828.082191780823</v>
      </c>
    </row>
    <row r="147" spans="2:7" ht="20.25">
      <c r="B147" s="19">
        <v>134</v>
      </c>
      <c r="C147" s="19">
        <v>30</v>
      </c>
      <c r="D147" s="20">
        <f t="shared" si="9"/>
        <v>9700</v>
      </c>
      <c r="E147" s="32">
        <f t="shared" si="11"/>
        <v>1078.2534246575342</v>
      </c>
      <c r="F147" s="20">
        <f t="shared" si="10"/>
        <v>200200</v>
      </c>
      <c r="G147" s="21">
        <f t="shared" si="8"/>
        <v>10778.253424657534</v>
      </c>
    </row>
    <row r="148" spans="2:7" ht="20.25">
      <c r="B148" s="19">
        <v>135</v>
      </c>
      <c r="C148" s="19">
        <v>30</v>
      </c>
      <c r="D148" s="20">
        <f t="shared" si="9"/>
        <v>9700</v>
      </c>
      <c r="E148" s="32">
        <f t="shared" si="11"/>
        <v>1028.4246575342465</v>
      </c>
      <c r="F148" s="20">
        <f t="shared" si="10"/>
        <v>190500</v>
      </c>
      <c r="G148" s="21">
        <f t="shared" si="8"/>
        <v>10728.424657534246</v>
      </c>
    </row>
    <row r="149" spans="2:7" ht="20.25">
      <c r="B149" s="19">
        <v>136</v>
      </c>
      <c r="C149" s="19">
        <v>30</v>
      </c>
      <c r="D149" s="20">
        <f t="shared" si="9"/>
        <v>9700</v>
      </c>
      <c r="E149" s="32">
        <f t="shared" si="11"/>
        <v>978.5958904109589</v>
      </c>
      <c r="F149" s="20">
        <f t="shared" si="10"/>
        <v>180800</v>
      </c>
      <c r="G149" s="21">
        <f t="shared" si="8"/>
        <v>10678.59589041096</v>
      </c>
    </row>
    <row r="150" spans="2:7" ht="20.25">
      <c r="B150" s="19">
        <v>137</v>
      </c>
      <c r="C150" s="19">
        <v>30</v>
      </c>
      <c r="D150" s="20">
        <f t="shared" si="9"/>
        <v>9700</v>
      </c>
      <c r="E150" s="32">
        <f t="shared" si="11"/>
        <v>928.7671232876712</v>
      </c>
      <c r="F150" s="20">
        <f t="shared" si="10"/>
        <v>171100</v>
      </c>
      <c r="G150" s="21">
        <f t="shared" si="8"/>
        <v>10628.767123287671</v>
      </c>
    </row>
    <row r="151" spans="2:7" ht="20.25">
      <c r="B151" s="19">
        <v>138</v>
      </c>
      <c r="C151" s="19">
        <v>30</v>
      </c>
      <c r="D151" s="20">
        <f t="shared" si="9"/>
        <v>9700</v>
      </c>
      <c r="E151" s="32">
        <f t="shared" si="11"/>
        <v>878.9383561643835</v>
      </c>
      <c r="F151" s="20">
        <f t="shared" si="10"/>
        <v>161400</v>
      </c>
      <c r="G151" s="21">
        <f t="shared" si="8"/>
        <v>10578.938356164384</v>
      </c>
    </row>
    <row r="152" spans="2:7" ht="20.25">
      <c r="B152" s="19">
        <v>139</v>
      </c>
      <c r="C152" s="19">
        <v>30</v>
      </c>
      <c r="D152" s="20">
        <f t="shared" si="9"/>
        <v>9700</v>
      </c>
      <c r="E152" s="32">
        <f t="shared" si="11"/>
        <v>829.1095890410959</v>
      </c>
      <c r="F152" s="20">
        <f t="shared" si="10"/>
        <v>151700</v>
      </c>
      <c r="G152" s="21">
        <f t="shared" si="8"/>
        <v>10529.109589041096</v>
      </c>
    </row>
    <row r="153" spans="2:7" ht="20.25">
      <c r="B153" s="19">
        <v>140</v>
      </c>
      <c r="C153" s="19">
        <v>30</v>
      </c>
      <c r="D153" s="20">
        <f t="shared" si="9"/>
        <v>9700</v>
      </c>
      <c r="E153" s="32">
        <f t="shared" si="11"/>
        <v>779.2808219178082</v>
      </c>
      <c r="F153" s="20">
        <f t="shared" si="10"/>
        <v>142000</v>
      </c>
      <c r="G153" s="21">
        <f t="shared" si="8"/>
        <v>10479.280821917808</v>
      </c>
    </row>
    <row r="154" spans="2:7" ht="20.25">
      <c r="B154" s="19">
        <v>141</v>
      </c>
      <c r="C154" s="19">
        <v>30</v>
      </c>
      <c r="D154" s="20">
        <f t="shared" si="9"/>
        <v>9700</v>
      </c>
      <c r="E154" s="32">
        <f t="shared" si="11"/>
        <v>729.4520547945206</v>
      </c>
      <c r="F154" s="20">
        <f t="shared" si="10"/>
        <v>132300</v>
      </c>
      <c r="G154" s="21">
        <f t="shared" si="8"/>
        <v>10429.452054794521</v>
      </c>
    </row>
    <row r="155" spans="2:7" ht="20.25">
      <c r="B155" s="19">
        <v>142</v>
      </c>
      <c r="C155" s="19">
        <v>30</v>
      </c>
      <c r="D155" s="20">
        <f t="shared" si="9"/>
        <v>9700</v>
      </c>
      <c r="E155" s="32">
        <f t="shared" si="11"/>
        <v>679.6232876712329</v>
      </c>
      <c r="F155" s="20">
        <f t="shared" si="10"/>
        <v>122600</v>
      </c>
      <c r="G155" s="21">
        <f aca="true" t="shared" si="12" ref="G155:G170">D155+E155</f>
        <v>10379.623287671233</v>
      </c>
    </row>
    <row r="156" spans="2:7" ht="20.25">
      <c r="B156" s="19">
        <v>143</v>
      </c>
      <c r="C156" s="19">
        <v>30</v>
      </c>
      <c r="D156" s="20">
        <f t="shared" si="9"/>
        <v>9700</v>
      </c>
      <c r="E156" s="32">
        <f t="shared" si="11"/>
        <v>629.7945205479452</v>
      </c>
      <c r="F156" s="20">
        <f t="shared" si="10"/>
        <v>112900</v>
      </c>
      <c r="G156" s="21">
        <f t="shared" si="12"/>
        <v>10329.794520547945</v>
      </c>
    </row>
    <row r="157" spans="2:7" ht="20.25">
      <c r="B157" s="19">
        <v>144</v>
      </c>
      <c r="C157" s="19">
        <v>30</v>
      </c>
      <c r="D157" s="20">
        <f t="shared" si="9"/>
        <v>9700</v>
      </c>
      <c r="E157" s="32">
        <f t="shared" si="11"/>
        <v>579.9657534246576</v>
      </c>
      <c r="F157" s="20">
        <f t="shared" si="10"/>
        <v>103200</v>
      </c>
      <c r="G157" s="21">
        <f t="shared" si="12"/>
        <v>10279.965753424658</v>
      </c>
    </row>
    <row r="158" spans="2:7" ht="20.25">
      <c r="B158" s="19">
        <v>145</v>
      </c>
      <c r="C158" s="19">
        <v>30</v>
      </c>
      <c r="D158" s="20">
        <f t="shared" si="9"/>
        <v>9700</v>
      </c>
      <c r="E158" s="32">
        <f t="shared" si="11"/>
        <v>530.1369863013699</v>
      </c>
      <c r="F158" s="20">
        <f t="shared" si="10"/>
        <v>93500</v>
      </c>
      <c r="G158" s="21">
        <f t="shared" si="12"/>
        <v>10230.13698630137</v>
      </c>
    </row>
    <row r="159" spans="2:7" ht="20.25">
      <c r="B159" s="19">
        <v>146</v>
      </c>
      <c r="C159" s="19">
        <v>30</v>
      </c>
      <c r="D159" s="20">
        <f t="shared" si="9"/>
        <v>9700</v>
      </c>
      <c r="E159" s="32">
        <f t="shared" si="11"/>
        <v>480.3082191780822</v>
      </c>
      <c r="F159" s="20">
        <f t="shared" si="10"/>
        <v>83800</v>
      </c>
      <c r="G159" s="21">
        <f t="shared" si="12"/>
        <v>10180.308219178081</v>
      </c>
    </row>
    <row r="160" spans="2:7" ht="20.25">
      <c r="B160" s="19">
        <v>147</v>
      </c>
      <c r="C160" s="19">
        <v>30</v>
      </c>
      <c r="D160" s="20">
        <f t="shared" si="9"/>
        <v>9700</v>
      </c>
      <c r="E160" s="32">
        <f t="shared" si="11"/>
        <v>430.47945205479454</v>
      </c>
      <c r="F160" s="20">
        <f t="shared" si="10"/>
        <v>74100</v>
      </c>
      <c r="G160" s="21">
        <f t="shared" si="12"/>
        <v>10130.479452054795</v>
      </c>
    </row>
    <row r="161" spans="2:7" ht="20.25">
      <c r="B161" s="19">
        <v>148</v>
      </c>
      <c r="C161" s="19">
        <v>30</v>
      </c>
      <c r="D161" s="20">
        <f t="shared" si="9"/>
        <v>9700</v>
      </c>
      <c r="E161" s="32">
        <f t="shared" si="11"/>
        <v>380.6506849315069</v>
      </c>
      <c r="F161" s="20">
        <f t="shared" si="10"/>
        <v>64400</v>
      </c>
      <c r="G161" s="21">
        <f t="shared" si="12"/>
        <v>10080.650684931506</v>
      </c>
    </row>
    <row r="162" spans="2:7" ht="20.25">
      <c r="B162" s="19">
        <v>149</v>
      </c>
      <c r="C162" s="19">
        <v>30</v>
      </c>
      <c r="D162" s="20">
        <f t="shared" si="9"/>
        <v>9700</v>
      </c>
      <c r="E162" s="32">
        <f t="shared" si="11"/>
        <v>330.82191780821915</v>
      </c>
      <c r="F162" s="20">
        <f t="shared" si="10"/>
        <v>54700</v>
      </c>
      <c r="G162" s="21">
        <f t="shared" si="12"/>
        <v>10030.82191780822</v>
      </c>
    </row>
    <row r="163" spans="2:7" ht="20.25">
      <c r="B163" s="19">
        <v>150</v>
      </c>
      <c r="C163" s="19">
        <v>30</v>
      </c>
      <c r="D163" s="20">
        <f t="shared" si="9"/>
        <v>9700</v>
      </c>
      <c r="E163" s="32">
        <f t="shared" si="11"/>
        <v>280.9931506849315</v>
      </c>
      <c r="F163" s="20">
        <f t="shared" si="10"/>
        <v>45000</v>
      </c>
      <c r="G163" s="21">
        <f t="shared" si="12"/>
        <v>9980.993150684932</v>
      </c>
    </row>
    <row r="164" spans="2:7" ht="20.25">
      <c r="B164" s="19">
        <v>151</v>
      </c>
      <c r="C164" s="19">
        <v>30</v>
      </c>
      <c r="D164" s="20">
        <f t="shared" si="9"/>
        <v>9700</v>
      </c>
      <c r="E164" s="32">
        <f t="shared" si="11"/>
        <v>231.16438356164383</v>
      </c>
      <c r="F164" s="20">
        <f t="shared" si="10"/>
        <v>35300</v>
      </c>
      <c r="G164" s="21">
        <f t="shared" si="12"/>
        <v>9931.164383561643</v>
      </c>
    </row>
    <row r="165" spans="2:7" ht="20.25">
      <c r="B165" s="19">
        <v>152</v>
      </c>
      <c r="C165" s="19">
        <v>30</v>
      </c>
      <c r="D165" s="20">
        <f t="shared" si="9"/>
        <v>9700</v>
      </c>
      <c r="E165" s="32">
        <f t="shared" si="11"/>
        <v>181.33561643835617</v>
      </c>
      <c r="F165" s="20">
        <f t="shared" si="10"/>
        <v>25600</v>
      </c>
      <c r="G165" s="21">
        <f t="shared" si="12"/>
        <v>9881.335616438357</v>
      </c>
    </row>
    <row r="166" spans="2:7" ht="20.25">
      <c r="B166" s="19">
        <v>153</v>
      </c>
      <c r="C166" s="19">
        <v>30</v>
      </c>
      <c r="D166" s="20">
        <f t="shared" si="9"/>
        <v>9700</v>
      </c>
      <c r="E166" s="32">
        <f t="shared" si="11"/>
        <v>131.5068493150685</v>
      </c>
      <c r="F166" s="20">
        <f t="shared" si="10"/>
        <v>15900</v>
      </c>
      <c r="G166" s="21">
        <f t="shared" si="12"/>
        <v>9831.506849315068</v>
      </c>
    </row>
    <row r="167" spans="2:7" ht="20.25">
      <c r="B167" s="19">
        <v>154</v>
      </c>
      <c r="C167" s="19">
        <v>30</v>
      </c>
      <c r="D167" s="20">
        <f t="shared" si="9"/>
        <v>9700</v>
      </c>
      <c r="E167" s="32">
        <f t="shared" si="11"/>
        <v>81.67808219178082</v>
      </c>
      <c r="F167" s="20">
        <f t="shared" si="10"/>
        <v>6200</v>
      </c>
      <c r="G167" s="21">
        <f t="shared" si="12"/>
        <v>9781.67808219178</v>
      </c>
    </row>
    <row r="168" spans="2:7" ht="20.25">
      <c r="B168" s="19">
        <v>155</v>
      </c>
      <c r="C168" s="19">
        <v>30</v>
      </c>
      <c r="D168" s="20">
        <f t="shared" si="9"/>
        <v>9700</v>
      </c>
      <c r="E168" s="32">
        <f t="shared" si="11"/>
        <v>31.84931506849315</v>
      </c>
      <c r="F168" s="20">
        <f t="shared" si="10"/>
        <v>-3500</v>
      </c>
      <c r="G168" s="21">
        <f t="shared" si="12"/>
        <v>9731.849315068494</v>
      </c>
    </row>
    <row r="169" spans="2:7" ht="20.25">
      <c r="B169" s="19">
        <v>156</v>
      </c>
      <c r="C169" s="19">
        <v>30</v>
      </c>
      <c r="D169" s="20">
        <f t="shared" si="9"/>
        <v>9700</v>
      </c>
      <c r="E169" s="32">
        <f t="shared" si="11"/>
        <v>-17.97945205479452</v>
      </c>
      <c r="F169" s="20">
        <f t="shared" si="10"/>
        <v>-13200</v>
      </c>
      <c r="G169" s="21">
        <f t="shared" si="12"/>
        <v>9682.020547945205</v>
      </c>
    </row>
    <row r="170" spans="2:7" ht="20.25">
      <c r="B170" s="19">
        <v>157</v>
      </c>
      <c r="C170" s="19">
        <v>30</v>
      </c>
      <c r="D170" s="20">
        <f t="shared" si="9"/>
        <v>9700</v>
      </c>
      <c r="E170" s="32">
        <f t="shared" si="11"/>
        <v>-67.8082191780822</v>
      </c>
      <c r="F170" s="20">
        <f t="shared" si="10"/>
        <v>-22900</v>
      </c>
      <c r="G170" s="21">
        <f t="shared" si="12"/>
        <v>9632.191780821919</v>
      </c>
    </row>
  </sheetData>
  <sheetProtection sheet="1"/>
  <mergeCells count="5">
    <mergeCell ref="H2:I2"/>
    <mergeCell ref="F4:J4"/>
    <mergeCell ref="H5:L5"/>
    <mergeCell ref="H6:L6"/>
    <mergeCell ref="A1:G1"/>
  </mergeCells>
  <conditionalFormatting sqref="B13:G170">
    <cfRule type="cellIs" priority="3" dxfId="24" operator="lessThan" stopIfTrue="1">
      <formula>0</formula>
    </cfRule>
  </conditionalFormatting>
  <hyperlinks>
    <hyperlink ref="H2:I2" location="MENU!A1" display="กลับเมนูหลัก"/>
  </hyperlinks>
  <printOptions/>
  <pageMargins left="0.6" right="0.4330708661417323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5.8515625" style="23" bestFit="1" customWidth="1"/>
    <col min="2" max="2" width="13.140625" style="23" bestFit="1" customWidth="1"/>
    <col min="3" max="3" width="9.140625" style="23" bestFit="1" customWidth="1"/>
    <col min="4" max="4" width="13.00390625" style="23" bestFit="1" customWidth="1"/>
    <col min="5" max="5" width="11.7109375" style="23" bestFit="1" customWidth="1"/>
    <col min="6" max="6" width="13.7109375" style="23" bestFit="1" customWidth="1"/>
    <col min="7" max="7" width="11.7109375" style="23" bestFit="1" customWidth="1"/>
    <col min="8" max="8" width="10.00390625" style="23" customWidth="1"/>
    <col min="9" max="9" width="10.8515625" style="23" customWidth="1"/>
    <col min="10" max="16384" width="9.00390625" style="23" customWidth="1"/>
  </cols>
  <sheetData>
    <row r="1" spans="1:7" ht="24" customHeight="1">
      <c r="A1" s="101" t="str">
        <f>MENU!B10</f>
        <v>สามัญ (แบบธนาคาร)</v>
      </c>
      <c r="B1" s="101"/>
      <c r="C1" s="101"/>
      <c r="D1" s="101"/>
      <c r="E1" s="101"/>
      <c r="F1" s="101"/>
      <c r="G1" s="101"/>
    </row>
    <row r="2" spans="1:9" ht="21.75" customHeight="1">
      <c r="A2" s="23" t="str">
        <f>"เงินกู้สามัญ ปัจจุบัน อยู่ที่ "&amp;H10&amp;" งวด ผ่อนชำระ อัตราดอกเบี้ยร้อยละ "&amp;E11&amp;" ต่อปี เงินเดือนคงเหลือร้อยละ "&amp;MENU!J10</f>
        <v>เงินกู้สามัญ ปัจจุบัน อยู่ที่ 156 งวด ผ่อนชำระ อัตราดอกเบี้ยร้อยละ 6.25 ต่อปี เงินเดือนคงเหลือร้อยละ 20</v>
      </c>
      <c r="H2" s="100" t="s">
        <v>33</v>
      </c>
      <c r="I2" s="100"/>
    </row>
    <row r="3" ht="21.75" customHeight="1" thickBot="1">
      <c r="A3" s="23" t="str">
        <f>"กู้แบบสหกรณ์รีกู้ใหม่ได้เมื่อชำระแล้ว "&amp;MENU!K10</f>
        <v>กู้แบบสหกรณ์รีกู้ใหม่ได้เมื่อชำระแล้ว 12 งวด</v>
      </c>
    </row>
    <row r="4" spans="4:10" ht="24" customHeight="1" thickBot="1">
      <c r="D4" s="2" t="s">
        <v>58</v>
      </c>
      <c r="E4" s="50">
        <v>1</v>
      </c>
      <c r="F4" s="99" t="str">
        <f>IF(E4=1,"กลุ่ม 1 ลูกจ้างประจำ, ข้าราชการ",IF(E4=2,"กลุ่ม 2 พนง.ราชการ, พกส.วิชาชีพ",IF(E4=3,"กลุ่ม 3 พกส. สนับสนุน/บริการ",IF(E4=4,"กลุ่ม 4 ลูกจ้างชั่วคราว","โปรดระบุจำนวนในช่วง 1-4"))))</f>
        <v>กลุ่ม 1 ลูกจ้างประจำ, ข้าราชการ</v>
      </c>
      <c r="G4" s="99"/>
      <c r="H4" s="99"/>
      <c r="I4" s="99"/>
      <c r="J4" s="99"/>
    </row>
    <row r="5" spans="1:7" ht="21.75" thickBot="1">
      <c r="A5" s="2" t="s">
        <v>0</v>
      </c>
      <c r="B5" s="3"/>
      <c r="C5" s="2" t="s">
        <v>1</v>
      </c>
      <c r="D5" s="2" t="s">
        <v>2</v>
      </c>
      <c r="E5" s="4">
        <f>E8</f>
        <v>1500000</v>
      </c>
      <c r="F5" s="2" t="s">
        <v>3</v>
      </c>
      <c r="G5" s="4"/>
    </row>
    <row r="6" spans="1:7" ht="22.5" thickBot="1">
      <c r="A6" s="2" t="s">
        <v>4</v>
      </c>
      <c r="B6" s="3"/>
      <c r="C6" s="2" t="s">
        <v>1</v>
      </c>
      <c r="D6" s="2" t="s">
        <v>4</v>
      </c>
      <c r="E6" s="5">
        <f>CEILING(($E$11/1200)/((1-(1/((1+($E$11/1200))^$E$10))))*$E$5,100)</f>
        <v>14100</v>
      </c>
      <c r="F6" s="2" t="s">
        <v>5</v>
      </c>
      <c r="G6" s="6">
        <f>E5-G5</f>
        <v>1500000</v>
      </c>
    </row>
    <row r="7" spans="1:6" ht="21.75" thickBot="1">
      <c r="A7" s="2" t="s">
        <v>6</v>
      </c>
      <c r="B7" s="3"/>
      <c r="C7" s="2" t="s">
        <v>7</v>
      </c>
      <c r="D7" s="2" t="s">
        <v>8</v>
      </c>
      <c r="E7" s="7">
        <f>E6</f>
        <v>14100</v>
      </c>
      <c r="F7" s="2" t="s">
        <v>1</v>
      </c>
    </row>
    <row r="8" spans="1:7" ht="21.75" thickBot="1">
      <c r="A8" s="2" t="s">
        <v>9</v>
      </c>
      <c r="B8" s="8">
        <f>SUM(B6*B7)</f>
        <v>0</v>
      </c>
      <c r="C8" s="2" t="s">
        <v>1</v>
      </c>
      <c r="D8" s="65" t="s">
        <v>66</v>
      </c>
      <c r="E8" s="66">
        <f>IF(E4=1,MENU!F10,IF(E4=2,MENU!G10,IF(E4=3,MENU!H10,IF(E4=4,MENU!I10,0))))</f>
        <v>1500000</v>
      </c>
      <c r="F8" s="23" t="s">
        <v>1</v>
      </c>
      <c r="G8" s="56">
        <f>IF(E8&lt;E5,F4&amp;" กู้ได้ไม่เกิน "&amp;E8&amp;" บาท โปรดระบะจำนวน ขอกู้...... ใหม่","")</f>
      </c>
    </row>
    <row r="9" spans="1:7" ht="21.75" thickBot="1">
      <c r="A9" s="2" t="s">
        <v>10</v>
      </c>
      <c r="B9" s="8">
        <f>(E10*B6)+B5</f>
        <v>0</v>
      </c>
      <c r="D9" s="9" t="s">
        <v>11</v>
      </c>
      <c r="E9" s="10">
        <f>J10</f>
        <v>13</v>
      </c>
      <c r="F9" s="9" t="s">
        <v>12</v>
      </c>
      <c r="G9" s="56">
        <f>IF(E10&gt;H10,"จำนวนงวดสูงสุดต้องไม่เกิน "&amp;H10&amp;" งวด หรือคิดเป็น "&amp;J10&amp;" ปี โปรดระบุจำนวน ผ่อนชำระ......ปี ใหม่","")</f>
      </c>
    </row>
    <row r="10" spans="1:11" ht="21.75" thickBot="1">
      <c r="A10" s="2"/>
      <c r="B10" s="11"/>
      <c r="D10" s="9" t="s">
        <v>13</v>
      </c>
      <c r="E10" s="12">
        <f>E9*12</f>
        <v>156</v>
      </c>
      <c r="F10" s="13" t="s">
        <v>7</v>
      </c>
      <c r="G10" s="11" t="s">
        <v>60</v>
      </c>
      <c r="H10" s="57">
        <f>IF(E4=1,MENU!D9,MENU!E9)</f>
        <v>156</v>
      </c>
      <c r="I10" s="13" t="s">
        <v>61</v>
      </c>
      <c r="J10" s="11">
        <f>H10/12</f>
        <v>13</v>
      </c>
      <c r="K10" s="11" t="s">
        <v>12</v>
      </c>
    </row>
    <row r="11" spans="1:6" ht="21.75" thickBot="1">
      <c r="A11" s="2"/>
      <c r="B11" s="11"/>
      <c r="D11" s="9" t="s">
        <v>21</v>
      </c>
      <c r="E11" s="14">
        <f>MENU!C10</f>
        <v>6.25</v>
      </c>
      <c r="F11" s="13" t="s">
        <v>14</v>
      </c>
    </row>
    <row r="12" spans="2:7" ht="21.75" customHeight="1">
      <c r="B12" s="67" t="s">
        <v>67</v>
      </c>
      <c r="C12" s="68"/>
      <c r="D12" s="68"/>
      <c r="E12" s="68"/>
      <c r="F12" s="68"/>
      <c r="G12" s="68"/>
    </row>
    <row r="13" spans="2:7" ht="21">
      <c r="B13" s="16" t="s">
        <v>15</v>
      </c>
      <c r="C13" s="17" t="s">
        <v>16</v>
      </c>
      <c r="D13" s="16" t="s">
        <v>17</v>
      </c>
      <c r="E13" s="16" t="s">
        <v>18</v>
      </c>
      <c r="F13" s="16" t="s">
        <v>19</v>
      </c>
      <c r="G13" s="18" t="s">
        <v>20</v>
      </c>
    </row>
    <row r="14" spans="2:7" ht="20.25">
      <c r="B14" s="19">
        <v>1</v>
      </c>
      <c r="C14" s="19">
        <v>30</v>
      </c>
      <c r="D14" s="20">
        <f>SUM($E$7-E14)</f>
        <v>6394.520547945205</v>
      </c>
      <c r="E14" s="20">
        <f>SUM(E5*E11/100*C14/365)</f>
        <v>7705.479452054795</v>
      </c>
      <c r="F14" s="20">
        <f>SUM(E5-D14)</f>
        <v>1493605.4794520547</v>
      </c>
      <c r="G14" s="21">
        <f>D14+E14</f>
        <v>14100</v>
      </c>
    </row>
    <row r="15" spans="2:7" ht="20.25">
      <c r="B15" s="19">
        <v>2</v>
      </c>
      <c r="C15" s="19">
        <v>30</v>
      </c>
      <c r="D15" s="20">
        <f>SUM($E$7-E15)</f>
        <v>6427.369112403829</v>
      </c>
      <c r="E15" s="20">
        <f aca="true" t="shared" si="0" ref="E15:E78">SUM(F14*$E$11/100*C15/365)</f>
        <v>7672.630887596171</v>
      </c>
      <c r="F15" s="20">
        <f aca="true" t="shared" si="1" ref="F15:F46">SUM(F14-D15)</f>
        <v>1487178.110339651</v>
      </c>
      <c r="G15" s="21">
        <f aca="true" t="shared" si="2" ref="G15:G78">D15+E15</f>
        <v>14100</v>
      </c>
    </row>
    <row r="16" spans="2:7" ht="20.25">
      <c r="B16" s="19">
        <v>3</v>
      </c>
      <c r="C16" s="19">
        <v>30</v>
      </c>
      <c r="D16" s="20">
        <f aca="true" t="shared" si="3" ref="D16:D79">SUM($E$7-E16)</f>
        <v>6460.386419488094</v>
      </c>
      <c r="E16" s="20">
        <f t="shared" si="0"/>
        <v>7639.613580511906</v>
      </c>
      <c r="F16" s="20">
        <f t="shared" si="1"/>
        <v>1480717.7239201628</v>
      </c>
      <c r="G16" s="21">
        <f t="shared" si="2"/>
        <v>14100</v>
      </c>
    </row>
    <row r="17" spans="2:7" ht="20.25">
      <c r="B17" s="19">
        <v>4</v>
      </c>
      <c r="C17" s="19">
        <v>30</v>
      </c>
      <c r="D17" s="20">
        <f t="shared" si="3"/>
        <v>6493.573336026559</v>
      </c>
      <c r="E17" s="20">
        <f t="shared" si="0"/>
        <v>7606.426663973441</v>
      </c>
      <c r="F17" s="20">
        <f t="shared" si="1"/>
        <v>1474224.1505841361</v>
      </c>
      <c r="G17" s="21">
        <f t="shared" si="2"/>
        <v>14100</v>
      </c>
    </row>
    <row r="18" spans="2:7" ht="20.25">
      <c r="B18" s="19">
        <v>5</v>
      </c>
      <c r="C18" s="19">
        <v>30</v>
      </c>
      <c r="D18" s="20">
        <f t="shared" si="3"/>
        <v>6526.93073330067</v>
      </c>
      <c r="E18" s="20">
        <f t="shared" si="0"/>
        <v>7573.06926669933</v>
      </c>
      <c r="F18" s="20">
        <f t="shared" si="1"/>
        <v>1467697.2198508354</v>
      </c>
      <c r="G18" s="21">
        <f t="shared" si="2"/>
        <v>14100</v>
      </c>
    </row>
    <row r="19" spans="2:7" ht="20.25">
      <c r="B19" s="19">
        <v>6</v>
      </c>
      <c r="C19" s="19">
        <v>30</v>
      </c>
      <c r="D19" s="20">
        <f t="shared" si="3"/>
        <v>6560.4594870676265</v>
      </c>
      <c r="E19" s="20">
        <f t="shared" si="0"/>
        <v>7539.5405129323735</v>
      </c>
      <c r="F19" s="20">
        <f t="shared" si="1"/>
        <v>1461136.7603637679</v>
      </c>
      <c r="G19" s="21">
        <f t="shared" si="2"/>
        <v>14100</v>
      </c>
    </row>
    <row r="20" spans="2:7" ht="20.25">
      <c r="B20" s="19">
        <v>7</v>
      </c>
      <c r="C20" s="19">
        <v>30</v>
      </c>
      <c r="D20" s="20">
        <f t="shared" si="3"/>
        <v>6594.160477583385</v>
      </c>
      <c r="E20" s="20">
        <f t="shared" si="0"/>
        <v>7505.839522416615</v>
      </c>
      <c r="F20" s="20">
        <f t="shared" si="1"/>
        <v>1454542.5998861846</v>
      </c>
      <c r="G20" s="21">
        <f t="shared" si="2"/>
        <v>14100</v>
      </c>
    </row>
    <row r="21" spans="2:7" ht="20.25">
      <c r="B21" s="19">
        <v>8</v>
      </c>
      <c r="C21" s="19">
        <v>30</v>
      </c>
      <c r="D21" s="20">
        <f t="shared" si="3"/>
        <v>6628.034589625765</v>
      </c>
      <c r="E21" s="20">
        <f t="shared" si="0"/>
        <v>7471.965410374235</v>
      </c>
      <c r="F21" s="20">
        <f t="shared" si="1"/>
        <v>1447914.565296559</v>
      </c>
      <c r="G21" s="21">
        <f t="shared" si="2"/>
        <v>14100</v>
      </c>
    </row>
    <row r="22" spans="2:7" ht="20.25">
      <c r="B22" s="19">
        <v>9</v>
      </c>
      <c r="C22" s="19">
        <v>30</v>
      </c>
      <c r="D22" s="20">
        <f t="shared" si="3"/>
        <v>6662.082712517677</v>
      </c>
      <c r="E22" s="20">
        <f t="shared" si="0"/>
        <v>7437.917287482323</v>
      </c>
      <c r="F22" s="20">
        <f t="shared" si="1"/>
        <v>1441252.4825840413</v>
      </c>
      <c r="G22" s="21">
        <f t="shared" si="2"/>
        <v>14100</v>
      </c>
    </row>
    <row r="23" spans="2:7" ht="20.25">
      <c r="B23" s="19">
        <v>10</v>
      </c>
      <c r="C23" s="19">
        <v>30</v>
      </c>
      <c r="D23" s="20">
        <f t="shared" si="3"/>
        <v>6696.305740150472</v>
      </c>
      <c r="E23" s="20">
        <f t="shared" si="0"/>
        <v>7403.694259849528</v>
      </c>
      <c r="F23" s="20">
        <f t="shared" si="1"/>
        <v>1434556.176843891</v>
      </c>
      <c r="G23" s="21">
        <f t="shared" si="2"/>
        <v>14100</v>
      </c>
    </row>
    <row r="24" spans="2:7" ht="20.25">
      <c r="B24" s="19">
        <v>11</v>
      </c>
      <c r="C24" s="19">
        <v>30</v>
      </c>
      <c r="D24" s="20">
        <f t="shared" si="3"/>
        <v>6730.704571007409</v>
      </c>
      <c r="E24" s="20">
        <f t="shared" si="0"/>
        <v>7369.295428992591</v>
      </c>
      <c r="F24" s="20">
        <f t="shared" si="1"/>
        <v>1427825.4722728834</v>
      </c>
      <c r="G24" s="21">
        <f t="shared" si="2"/>
        <v>14100</v>
      </c>
    </row>
    <row r="25" spans="2:7" ht="20.25">
      <c r="B25" s="19">
        <v>12</v>
      </c>
      <c r="C25" s="19">
        <v>30</v>
      </c>
      <c r="D25" s="20">
        <f t="shared" si="3"/>
        <v>6765.280108187243</v>
      </c>
      <c r="E25" s="20">
        <f t="shared" si="0"/>
        <v>7334.719891812757</v>
      </c>
      <c r="F25" s="20">
        <f t="shared" si="1"/>
        <v>1421060.192164696</v>
      </c>
      <c r="G25" s="21">
        <f t="shared" si="2"/>
        <v>14100</v>
      </c>
    </row>
    <row r="26" spans="2:7" ht="20.25">
      <c r="B26" s="19">
        <v>13</v>
      </c>
      <c r="C26" s="19">
        <v>30</v>
      </c>
      <c r="D26" s="20">
        <f t="shared" si="3"/>
        <v>6800.033259427932</v>
      </c>
      <c r="E26" s="20">
        <f t="shared" si="0"/>
        <v>7299.966740572068</v>
      </c>
      <c r="F26" s="20">
        <f t="shared" si="1"/>
        <v>1414260.1589052682</v>
      </c>
      <c r="G26" s="21">
        <f t="shared" si="2"/>
        <v>14100</v>
      </c>
    </row>
    <row r="27" spans="2:7" ht="20.25">
      <c r="B27" s="19">
        <v>14</v>
      </c>
      <c r="C27" s="19">
        <v>30</v>
      </c>
      <c r="D27" s="20">
        <f t="shared" si="3"/>
        <v>6834.96493713047</v>
      </c>
      <c r="E27" s="20">
        <f t="shared" si="0"/>
        <v>7265.03506286953</v>
      </c>
      <c r="F27" s="20">
        <f t="shared" si="1"/>
        <v>1407425.1939681377</v>
      </c>
      <c r="G27" s="21">
        <f t="shared" si="2"/>
        <v>14100</v>
      </c>
    </row>
    <row r="28" spans="2:7" ht="20.25">
      <c r="B28" s="19">
        <v>15</v>
      </c>
      <c r="C28" s="19">
        <v>30</v>
      </c>
      <c r="D28" s="20">
        <f t="shared" si="3"/>
        <v>6870.076058382855</v>
      </c>
      <c r="E28" s="20">
        <f t="shared" si="0"/>
        <v>7229.923941617145</v>
      </c>
      <c r="F28" s="20">
        <f t="shared" si="1"/>
        <v>1400555.1179097549</v>
      </c>
      <c r="G28" s="21">
        <f t="shared" si="2"/>
        <v>14100</v>
      </c>
    </row>
    <row r="29" spans="2:7" ht="20.25">
      <c r="B29" s="19">
        <v>16</v>
      </c>
      <c r="C29" s="19">
        <v>30</v>
      </c>
      <c r="D29" s="20">
        <f t="shared" si="3"/>
        <v>6905.367544984137</v>
      </c>
      <c r="E29" s="20">
        <f t="shared" si="0"/>
        <v>7194.632455015863</v>
      </c>
      <c r="F29" s="20">
        <f t="shared" si="1"/>
        <v>1393649.7503647706</v>
      </c>
      <c r="G29" s="21">
        <f t="shared" si="2"/>
        <v>14100</v>
      </c>
    </row>
    <row r="30" spans="2:7" ht="20.25">
      <c r="B30" s="19">
        <v>17</v>
      </c>
      <c r="C30" s="19">
        <v>30</v>
      </c>
      <c r="D30" s="20">
        <f t="shared" si="3"/>
        <v>6940.840323468644</v>
      </c>
      <c r="E30" s="20">
        <f t="shared" si="0"/>
        <v>7159.159676531356</v>
      </c>
      <c r="F30" s="20">
        <f t="shared" si="1"/>
        <v>1386708.910041302</v>
      </c>
      <c r="G30" s="21">
        <f t="shared" si="2"/>
        <v>14100</v>
      </c>
    </row>
    <row r="31" spans="2:7" ht="20.25">
      <c r="B31" s="19">
        <v>18</v>
      </c>
      <c r="C31" s="19">
        <v>30</v>
      </c>
      <c r="D31" s="20">
        <f t="shared" si="3"/>
        <v>6976.4953251302995</v>
      </c>
      <c r="E31" s="20">
        <f t="shared" si="0"/>
        <v>7123.5046748697005</v>
      </c>
      <c r="F31" s="20">
        <f t="shared" si="1"/>
        <v>1379732.4147161716</v>
      </c>
      <c r="G31" s="21">
        <f t="shared" si="2"/>
        <v>14100</v>
      </c>
    </row>
    <row r="32" spans="2:7" ht="20.25">
      <c r="B32" s="19">
        <v>19</v>
      </c>
      <c r="C32" s="19">
        <v>30</v>
      </c>
      <c r="D32" s="20">
        <f t="shared" si="3"/>
        <v>7012.333486047064</v>
      </c>
      <c r="E32" s="20">
        <f t="shared" si="0"/>
        <v>7087.666513952936</v>
      </c>
      <c r="F32" s="20">
        <f t="shared" si="1"/>
        <v>1372720.0812301245</v>
      </c>
      <c r="G32" s="21">
        <f t="shared" si="2"/>
        <v>14100</v>
      </c>
    </row>
    <row r="33" spans="2:7" ht="20.25">
      <c r="B33" s="19">
        <v>20</v>
      </c>
      <c r="C33" s="19">
        <v>30</v>
      </c>
      <c r="D33" s="20">
        <f t="shared" si="3"/>
        <v>7048.355747105526</v>
      </c>
      <c r="E33" s="20">
        <f t="shared" si="0"/>
        <v>7051.644252894474</v>
      </c>
      <c r="F33" s="20">
        <f t="shared" si="1"/>
        <v>1365671.725483019</v>
      </c>
      <c r="G33" s="21">
        <f t="shared" si="2"/>
        <v>14100</v>
      </c>
    </row>
    <row r="34" spans="2:7" ht="20.25">
      <c r="B34" s="19">
        <v>21</v>
      </c>
      <c r="C34" s="19">
        <v>30</v>
      </c>
      <c r="D34" s="20">
        <f t="shared" si="3"/>
        <v>7084.563054025589</v>
      </c>
      <c r="E34" s="20">
        <f t="shared" si="0"/>
        <v>7015.436945974411</v>
      </c>
      <c r="F34" s="20">
        <f t="shared" si="1"/>
        <v>1358587.1624289933</v>
      </c>
      <c r="G34" s="21">
        <f t="shared" si="2"/>
        <v>14100</v>
      </c>
    </row>
    <row r="35" spans="2:7" ht="20.25">
      <c r="B35" s="19">
        <v>22</v>
      </c>
      <c r="C35" s="19">
        <v>30</v>
      </c>
      <c r="D35" s="20">
        <f t="shared" si="3"/>
        <v>7120.956357385308</v>
      </c>
      <c r="E35" s="20">
        <f t="shared" si="0"/>
        <v>6979.043642614692</v>
      </c>
      <c r="F35" s="20">
        <f t="shared" si="1"/>
        <v>1351466.206071608</v>
      </c>
      <c r="G35" s="21">
        <f t="shared" si="2"/>
        <v>14100</v>
      </c>
    </row>
    <row r="36" spans="2:7" ht="20.25">
      <c r="B36" s="19">
        <v>23</v>
      </c>
      <c r="C36" s="19">
        <v>30</v>
      </c>
      <c r="D36" s="20">
        <f t="shared" si="3"/>
        <v>7157.536612645849</v>
      </c>
      <c r="E36" s="20">
        <f t="shared" si="0"/>
        <v>6942.463387354151</v>
      </c>
      <c r="F36" s="20">
        <f t="shared" si="1"/>
        <v>1344308.669458962</v>
      </c>
      <c r="G36" s="21">
        <f t="shared" si="2"/>
        <v>14100</v>
      </c>
    </row>
    <row r="37" spans="2:7" ht="20.25">
      <c r="B37" s="19">
        <v>24</v>
      </c>
      <c r="C37" s="19">
        <v>30</v>
      </c>
      <c r="D37" s="20">
        <f t="shared" si="3"/>
        <v>7194.304780176565</v>
      </c>
      <c r="E37" s="20">
        <f t="shared" si="0"/>
        <v>6905.695219823435</v>
      </c>
      <c r="F37" s="20">
        <f t="shared" si="1"/>
        <v>1337114.3646787854</v>
      </c>
      <c r="G37" s="21">
        <f t="shared" si="2"/>
        <v>14100</v>
      </c>
    </row>
    <row r="38" spans="2:7" ht="20.25">
      <c r="B38" s="19">
        <v>25</v>
      </c>
      <c r="C38" s="19">
        <v>30</v>
      </c>
      <c r="D38" s="20">
        <f t="shared" si="3"/>
        <v>7231.261825280211</v>
      </c>
      <c r="E38" s="20">
        <f t="shared" si="0"/>
        <v>6868.738174719789</v>
      </c>
      <c r="F38" s="20">
        <f t="shared" si="1"/>
        <v>1329883.1028535052</v>
      </c>
      <c r="G38" s="21">
        <f t="shared" si="2"/>
        <v>14100</v>
      </c>
    </row>
    <row r="39" spans="2:7" ht="20.25">
      <c r="B39" s="19">
        <v>26</v>
      </c>
      <c r="C39" s="19">
        <v>30</v>
      </c>
      <c r="D39" s="20">
        <f t="shared" si="3"/>
        <v>7268.408718218296</v>
      </c>
      <c r="E39" s="20">
        <f t="shared" si="0"/>
        <v>6831.591281781704</v>
      </c>
      <c r="F39" s="20">
        <f t="shared" si="1"/>
        <v>1322614.6941352868</v>
      </c>
      <c r="G39" s="21">
        <f t="shared" si="2"/>
        <v>14100</v>
      </c>
    </row>
    <row r="40" spans="2:7" ht="20.25">
      <c r="B40" s="19">
        <v>27</v>
      </c>
      <c r="C40" s="19">
        <v>30</v>
      </c>
      <c r="D40" s="20">
        <f t="shared" si="3"/>
        <v>7305.74643423654</v>
      </c>
      <c r="E40" s="20">
        <f t="shared" si="0"/>
        <v>6794.25356576346</v>
      </c>
      <c r="F40" s="20">
        <f t="shared" si="1"/>
        <v>1315308.9477010502</v>
      </c>
      <c r="G40" s="21">
        <f t="shared" si="2"/>
        <v>14100</v>
      </c>
    </row>
    <row r="41" spans="2:7" ht="20.25">
      <c r="B41" s="19">
        <v>28</v>
      </c>
      <c r="C41" s="19">
        <v>30</v>
      </c>
      <c r="D41" s="20">
        <f t="shared" si="3"/>
        <v>7343.275953590496</v>
      </c>
      <c r="E41" s="20">
        <f t="shared" si="0"/>
        <v>6756.724046409504</v>
      </c>
      <c r="F41" s="20">
        <f t="shared" si="1"/>
        <v>1307965.6717474598</v>
      </c>
      <c r="G41" s="21">
        <f t="shared" si="2"/>
        <v>14100</v>
      </c>
    </row>
    <row r="42" spans="2:7" ht="20.25">
      <c r="B42" s="19">
        <v>29</v>
      </c>
      <c r="C42" s="19">
        <v>30</v>
      </c>
      <c r="D42" s="20">
        <f t="shared" si="3"/>
        <v>7380.998261571269</v>
      </c>
      <c r="E42" s="20">
        <f t="shared" si="0"/>
        <v>6719.001738428731</v>
      </c>
      <c r="F42" s="20">
        <f t="shared" si="1"/>
        <v>1300584.6734858886</v>
      </c>
      <c r="G42" s="21">
        <f t="shared" si="2"/>
        <v>14100</v>
      </c>
    </row>
    <row r="43" spans="2:7" ht="20.25">
      <c r="B43" s="19">
        <v>30</v>
      </c>
      <c r="C43" s="19">
        <v>30</v>
      </c>
      <c r="D43" s="20">
        <f t="shared" si="3"/>
        <v>7418.914348531394</v>
      </c>
      <c r="E43" s="20">
        <f t="shared" si="0"/>
        <v>6681.085651468606</v>
      </c>
      <c r="F43" s="20">
        <f t="shared" si="1"/>
        <v>1293165.7591373574</v>
      </c>
      <c r="G43" s="21">
        <f t="shared" si="2"/>
        <v>14100</v>
      </c>
    </row>
    <row r="44" spans="2:7" ht="20.25">
      <c r="B44" s="19">
        <v>31</v>
      </c>
      <c r="C44" s="19">
        <v>30</v>
      </c>
      <c r="D44" s="20">
        <f t="shared" si="3"/>
        <v>7457.025209910836</v>
      </c>
      <c r="E44" s="20">
        <f t="shared" si="0"/>
        <v>6642.974790089164</v>
      </c>
      <c r="F44" s="20">
        <f t="shared" si="1"/>
        <v>1285708.7339274464</v>
      </c>
      <c r="G44" s="21">
        <f t="shared" si="2"/>
        <v>14100</v>
      </c>
    </row>
    <row r="45" spans="2:7" ht="20.25">
      <c r="B45" s="19">
        <v>32</v>
      </c>
      <c r="C45" s="19">
        <v>30</v>
      </c>
      <c r="D45" s="20">
        <f t="shared" si="3"/>
        <v>7495.331846263118</v>
      </c>
      <c r="E45" s="20">
        <f t="shared" si="0"/>
        <v>6604.668153736882</v>
      </c>
      <c r="F45" s="20">
        <f t="shared" si="1"/>
        <v>1278213.4020811834</v>
      </c>
      <c r="G45" s="21">
        <f t="shared" si="2"/>
        <v>14100</v>
      </c>
    </row>
    <row r="46" spans="2:7" ht="20.25">
      <c r="B46" s="19">
        <v>33</v>
      </c>
      <c r="C46" s="19">
        <v>30</v>
      </c>
      <c r="D46" s="20">
        <f t="shared" si="3"/>
        <v>7533.835263281592</v>
      </c>
      <c r="E46" s="20">
        <f t="shared" si="0"/>
        <v>6566.164736718408</v>
      </c>
      <c r="F46" s="20">
        <f t="shared" si="1"/>
        <v>1270679.5668179018</v>
      </c>
      <c r="G46" s="21">
        <f t="shared" si="2"/>
        <v>14100</v>
      </c>
    </row>
    <row r="47" spans="2:7" ht="20.25">
      <c r="B47" s="19">
        <v>34</v>
      </c>
      <c r="C47" s="19">
        <v>30</v>
      </c>
      <c r="D47" s="20">
        <f t="shared" si="3"/>
        <v>7572.536471825847</v>
      </c>
      <c r="E47" s="20">
        <f t="shared" si="0"/>
        <v>6527.463528174153</v>
      </c>
      <c r="F47" s="20">
        <f aca="true" t="shared" si="4" ref="F47:F78">SUM(F46-D47)</f>
        <v>1263107.030346076</v>
      </c>
      <c r="G47" s="21">
        <f t="shared" si="2"/>
        <v>14100</v>
      </c>
    </row>
    <row r="48" spans="2:7" ht="20.25">
      <c r="B48" s="19">
        <v>35</v>
      </c>
      <c r="C48" s="19">
        <v>30</v>
      </c>
      <c r="D48" s="20">
        <f t="shared" si="3"/>
        <v>7611.43648794824</v>
      </c>
      <c r="E48" s="20">
        <f t="shared" si="0"/>
        <v>6488.56351205176</v>
      </c>
      <c r="F48" s="20">
        <f t="shared" si="4"/>
        <v>1255495.5938581277</v>
      </c>
      <c r="G48" s="21">
        <f t="shared" si="2"/>
        <v>14100</v>
      </c>
    </row>
    <row r="49" spans="2:7" ht="20.25">
      <c r="B49" s="19">
        <v>36</v>
      </c>
      <c r="C49" s="19">
        <v>30</v>
      </c>
      <c r="D49" s="20">
        <f t="shared" si="3"/>
        <v>7650.536332920577</v>
      </c>
      <c r="E49" s="20">
        <f t="shared" si="0"/>
        <v>6449.463667079423</v>
      </c>
      <c r="F49" s="20">
        <f t="shared" si="4"/>
        <v>1247845.057525207</v>
      </c>
      <c r="G49" s="21">
        <f t="shared" si="2"/>
        <v>14100</v>
      </c>
    </row>
    <row r="50" spans="2:7" ht="20.25">
      <c r="B50" s="19">
        <v>37</v>
      </c>
      <c r="C50" s="19">
        <v>30</v>
      </c>
      <c r="D50" s="20">
        <f t="shared" si="3"/>
        <v>7689.837033260922</v>
      </c>
      <c r="E50" s="20">
        <f t="shared" si="0"/>
        <v>6410.162966739078</v>
      </c>
      <c r="F50" s="20">
        <f t="shared" si="4"/>
        <v>1240155.2204919462</v>
      </c>
      <c r="G50" s="21">
        <f t="shared" si="2"/>
        <v>14100</v>
      </c>
    </row>
    <row r="51" spans="2:7" ht="20.25">
      <c r="B51" s="19">
        <v>38</v>
      </c>
      <c r="C51" s="19">
        <v>30</v>
      </c>
      <c r="D51" s="20">
        <f t="shared" si="3"/>
        <v>7729.33962076055</v>
      </c>
      <c r="E51" s="20">
        <f t="shared" si="0"/>
        <v>6370.66037923945</v>
      </c>
      <c r="F51" s="20">
        <f t="shared" si="4"/>
        <v>1232425.8808711856</v>
      </c>
      <c r="G51" s="21">
        <f t="shared" si="2"/>
        <v>14100</v>
      </c>
    </row>
    <row r="52" spans="2:7" ht="20.25">
      <c r="B52" s="19">
        <v>39</v>
      </c>
      <c r="C52" s="19">
        <v>30</v>
      </c>
      <c r="D52" s="20">
        <f t="shared" si="3"/>
        <v>7769.0451325110325</v>
      </c>
      <c r="E52" s="20">
        <f t="shared" si="0"/>
        <v>6330.9548674889675</v>
      </c>
      <c r="F52" s="20">
        <f t="shared" si="4"/>
        <v>1224656.8357386745</v>
      </c>
      <c r="G52" s="21">
        <f t="shared" si="2"/>
        <v>14100</v>
      </c>
    </row>
    <row r="53" spans="2:7" ht="20.25">
      <c r="B53" s="19">
        <v>40</v>
      </c>
      <c r="C53" s="19">
        <v>30</v>
      </c>
      <c r="D53" s="20">
        <f t="shared" si="3"/>
        <v>7808.954610931466</v>
      </c>
      <c r="E53" s="20">
        <f t="shared" si="0"/>
        <v>6291.045389068534</v>
      </c>
      <c r="F53" s="20">
        <f t="shared" si="4"/>
        <v>1216847.881127743</v>
      </c>
      <c r="G53" s="21">
        <f t="shared" si="2"/>
        <v>14100</v>
      </c>
    </row>
    <row r="54" spans="2:7" ht="20.25">
      <c r="B54" s="19">
        <v>41</v>
      </c>
      <c r="C54" s="19">
        <v>30</v>
      </c>
      <c r="D54" s="20">
        <f t="shared" si="3"/>
        <v>7849.069103795841</v>
      </c>
      <c r="E54" s="20">
        <f t="shared" si="0"/>
        <v>6250.930896204159</v>
      </c>
      <c r="F54" s="20">
        <f t="shared" si="4"/>
        <v>1208998.8120239472</v>
      </c>
      <c r="G54" s="21">
        <f t="shared" si="2"/>
        <v>14100</v>
      </c>
    </row>
    <row r="55" spans="2:7" ht="20.25">
      <c r="B55" s="19">
        <v>42</v>
      </c>
      <c r="C55" s="19">
        <v>30</v>
      </c>
      <c r="D55" s="20">
        <f t="shared" si="3"/>
        <v>7889.389664260546</v>
      </c>
      <c r="E55" s="20">
        <f t="shared" si="0"/>
        <v>6210.610335739454</v>
      </c>
      <c r="F55" s="20">
        <f t="shared" si="4"/>
        <v>1201109.4223596868</v>
      </c>
      <c r="G55" s="21">
        <f t="shared" si="2"/>
        <v>14100</v>
      </c>
    </row>
    <row r="56" spans="2:7" ht="20.25">
      <c r="B56" s="19">
        <v>43</v>
      </c>
      <c r="C56" s="19">
        <v>30</v>
      </c>
      <c r="D56" s="20">
        <f t="shared" si="3"/>
        <v>7929.917350892019</v>
      </c>
      <c r="E56" s="20">
        <f t="shared" si="0"/>
        <v>6170.082649107981</v>
      </c>
      <c r="F56" s="20">
        <f t="shared" si="4"/>
        <v>1193179.5050087948</v>
      </c>
      <c r="G56" s="21">
        <f t="shared" si="2"/>
        <v>14100</v>
      </c>
    </row>
    <row r="57" spans="2:7" ht="20.25">
      <c r="B57" s="19">
        <v>44</v>
      </c>
      <c r="C57" s="19">
        <v>30</v>
      </c>
      <c r="D57" s="20">
        <f t="shared" si="3"/>
        <v>7970.653227694547</v>
      </c>
      <c r="E57" s="20">
        <f t="shared" si="0"/>
        <v>6129.346772305453</v>
      </c>
      <c r="F57" s="20">
        <f t="shared" si="4"/>
        <v>1185208.8517811003</v>
      </c>
      <c r="G57" s="21">
        <f t="shared" si="2"/>
        <v>14100</v>
      </c>
    </row>
    <row r="58" spans="2:7" ht="20.25">
      <c r="B58" s="19">
        <v>45</v>
      </c>
      <c r="C58" s="19">
        <v>30</v>
      </c>
      <c r="D58" s="20">
        <f t="shared" si="3"/>
        <v>8011.598364138184</v>
      </c>
      <c r="E58" s="20">
        <f t="shared" si="0"/>
        <v>6088.401635861816</v>
      </c>
      <c r="F58" s="20">
        <f t="shared" si="4"/>
        <v>1177197.253416962</v>
      </c>
      <c r="G58" s="21">
        <f t="shared" si="2"/>
        <v>14100</v>
      </c>
    </row>
    <row r="59" spans="2:7" ht="20.25">
      <c r="B59" s="19">
        <v>46</v>
      </c>
      <c r="C59" s="19">
        <v>30</v>
      </c>
      <c r="D59" s="20">
        <f t="shared" si="3"/>
        <v>8052.75383518684</v>
      </c>
      <c r="E59" s="20">
        <f t="shared" si="0"/>
        <v>6047.24616481316</v>
      </c>
      <c r="F59" s="20">
        <f t="shared" si="4"/>
        <v>1169144.4995817752</v>
      </c>
      <c r="G59" s="21">
        <f t="shared" si="2"/>
        <v>14100</v>
      </c>
    </row>
    <row r="60" spans="2:7" ht="20.25">
      <c r="B60" s="19">
        <v>47</v>
      </c>
      <c r="C60" s="19">
        <v>30</v>
      </c>
      <c r="D60" s="20">
        <f t="shared" si="3"/>
        <v>8094.120721326498</v>
      </c>
      <c r="E60" s="20">
        <f t="shared" si="0"/>
        <v>6005.879278673502</v>
      </c>
      <c r="F60" s="20">
        <f t="shared" si="4"/>
        <v>1161050.3788604487</v>
      </c>
      <c r="G60" s="21">
        <f t="shared" si="2"/>
        <v>14100</v>
      </c>
    </row>
    <row r="61" spans="2:7" ht="20.25">
      <c r="B61" s="19">
        <v>48</v>
      </c>
      <c r="C61" s="19">
        <v>30</v>
      </c>
      <c r="D61" s="20">
        <f t="shared" si="3"/>
        <v>8135.700108593585</v>
      </c>
      <c r="E61" s="20">
        <f t="shared" si="0"/>
        <v>5964.299891406415</v>
      </c>
      <c r="F61" s="20">
        <f t="shared" si="4"/>
        <v>1152914.6787518552</v>
      </c>
      <c r="G61" s="21">
        <f t="shared" si="2"/>
        <v>14100</v>
      </c>
    </row>
    <row r="62" spans="2:7" ht="20.25">
      <c r="B62" s="19">
        <v>49</v>
      </c>
      <c r="C62" s="19">
        <v>30</v>
      </c>
      <c r="D62" s="20">
        <f t="shared" si="3"/>
        <v>8177.4930886034845</v>
      </c>
      <c r="E62" s="20">
        <f t="shared" si="0"/>
        <v>5922.5069113965155</v>
      </c>
      <c r="F62" s="20">
        <f t="shared" si="4"/>
        <v>1144737.1856632517</v>
      </c>
      <c r="G62" s="21">
        <f t="shared" si="2"/>
        <v>14100</v>
      </c>
    </row>
    <row r="63" spans="2:7" ht="20.25">
      <c r="B63" s="19">
        <v>50</v>
      </c>
      <c r="C63" s="19">
        <v>30</v>
      </c>
      <c r="D63" s="20">
        <f t="shared" si="3"/>
        <v>8219.500758579186</v>
      </c>
      <c r="E63" s="20">
        <f t="shared" si="0"/>
        <v>5880.499241420813</v>
      </c>
      <c r="F63" s="20">
        <f t="shared" si="4"/>
        <v>1136517.6849046724</v>
      </c>
      <c r="G63" s="21">
        <f t="shared" si="2"/>
        <v>14100</v>
      </c>
    </row>
    <row r="64" spans="2:7" ht="20.25">
      <c r="B64" s="19">
        <v>51</v>
      </c>
      <c r="C64" s="19">
        <v>30</v>
      </c>
      <c r="D64" s="20">
        <f t="shared" si="3"/>
        <v>8261.724221380107</v>
      </c>
      <c r="E64" s="20">
        <f t="shared" si="0"/>
        <v>5838.275778619893</v>
      </c>
      <c r="F64" s="20">
        <f t="shared" si="4"/>
        <v>1128255.9606832922</v>
      </c>
      <c r="G64" s="21">
        <f t="shared" si="2"/>
        <v>14100</v>
      </c>
    </row>
    <row r="65" spans="2:7" ht="20.25">
      <c r="B65" s="19">
        <v>52</v>
      </c>
      <c r="C65" s="19">
        <v>30</v>
      </c>
      <c r="D65" s="20">
        <f t="shared" si="3"/>
        <v>8304.164585531034</v>
      </c>
      <c r="E65" s="20">
        <f t="shared" si="0"/>
        <v>5795.8354144689665</v>
      </c>
      <c r="F65" s="20">
        <f t="shared" si="4"/>
        <v>1119951.7960977613</v>
      </c>
      <c r="G65" s="21">
        <f t="shared" si="2"/>
        <v>14100</v>
      </c>
    </row>
    <row r="66" spans="2:7" ht="20.25">
      <c r="B66" s="19">
        <v>53</v>
      </c>
      <c r="C66" s="19">
        <v>30</v>
      </c>
      <c r="D66" s="20">
        <f t="shared" si="3"/>
        <v>8346.822965251227</v>
      </c>
      <c r="E66" s="20">
        <f t="shared" si="0"/>
        <v>5753.177034748773</v>
      </c>
      <c r="F66" s="20">
        <f t="shared" si="4"/>
        <v>1111604.97313251</v>
      </c>
      <c r="G66" s="21">
        <f t="shared" si="2"/>
        <v>14100</v>
      </c>
    </row>
    <row r="67" spans="2:7" ht="20.25">
      <c r="B67" s="19">
        <v>54</v>
      </c>
      <c r="C67" s="19">
        <v>30</v>
      </c>
      <c r="D67" s="20">
        <f t="shared" si="3"/>
        <v>8389.700480483682</v>
      </c>
      <c r="E67" s="20">
        <f t="shared" si="0"/>
        <v>5710.2995195163185</v>
      </c>
      <c r="F67" s="20">
        <f t="shared" si="4"/>
        <v>1103215.2726520263</v>
      </c>
      <c r="G67" s="21">
        <f t="shared" si="2"/>
        <v>14100</v>
      </c>
    </row>
    <row r="68" spans="2:7" ht="20.25">
      <c r="B68" s="19">
        <v>55</v>
      </c>
      <c r="C68" s="19">
        <v>30</v>
      </c>
      <c r="D68" s="20">
        <f t="shared" si="3"/>
        <v>8432.798256924521</v>
      </c>
      <c r="E68" s="20">
        <f t="shared" si="0"/>
        <v>5667.201743075478</v>
      </c>
      <c r="F68" s="20">
        <f t="shared" si="4"/>
        <v>1094782.4743951017</v>
      </c>
      <c r="G68" s="21">
        <f t="shared" si="2"/>
        <v>14100</v>
      </c>
    </row>
    <row r="69" spans="2:7" ht="20.25">
      <c r="B69" s="19">
        <v>56</v>
      </c>
      <c r="C69" s="19">
        <v>30</v>
      </c>
      <c r="D69" s="20">
        <f t="shared" si="3"/>
        <v>8476.11742605256</v>
      </c>
      <c r="E69" s="20">
        <f t="shared" si="0"/>
        <v>5623.88257394744</v>
      </c>
      <c r="F69" s="20">
        <f t="shared" si="4"/>
        <v>1086306.3569690492</v>
      </c>
      <c r="G69" s="21">
        <f t="shared" si="2"/>
        <v>14100</v>
      </c>
    </row>
    <row r="70" spans="2:7" ht="20.25">
      <c r="B70" s="19">
        <v>57</v>
      </c>
      <c r="C70" s="19">
        <v>30</v>
      </c>
      <c r="D70" s="20">
        <f t="shared" si="3"/>
        <v>8519.659125158993</v>
      </c>
      <c r="E70" s="20">
        <f t="shared" si="0"/>
        <v>5580.340874841007</v>
      </c>
      <c r="F70" s="20">
        <f t="shared" si="4"/>
        <v>1077786.6978438902</v>
      </c>
      <c r="G70" s="21">
        <f t="shared" si="2"/>
        <v>14100</v>
      </c>
    </row>
    <row r="71" spans="2:7" ht="20.25">
      <c r="B71" s="19">
        <v>58</v>
      </c>
      <c r="C71" s="19">
        <v>30</v>
      </c>
      <c r="D71" s="20">
        <f t="shared" si="3"/>
        <v>8563.424497377277</v>
      </c>
      <c r="E71" s="20">
        <f t="shared" si="0"/>
        <v>5536.575502622723</v>
      </c>
      <c r="F71" s="20">
        <f t="shared" si="4"/>
        <v>1069223.2733465128</v>
      </c>
      <c r="G71" s="21">
        <f t="shared" si="2"/>
        <v>14100</v>
      </c>
    </row>
    <row r="72" spans="2:7" ht="20.25">
      <c r="B72" s="19">
        <v>59</v>
      </c>
      <c r="C72" s="19">
        <v>30</v>
      </c>
      <c r="D72" s="20">
        <f t="shared" si="3"/>
        <v>8607.414691713118</v>
      </c>
      <c r="E72" s="20">
        <f t="shared" si="0"/>
        <v>5492.585308286881</v>
      </c>
      <c r="F72" s="20">
        <f t="shared" si="4"/>
        <v>1060615.8586547996</v>
      </c>
      <c r="G72" s="21">
        <f t="shared" si="2"/>
        <v>14100</v>
      </c>
    </row>
    <row r="73" spans="2:7" ht="20.25">
      <c r="B73" s="19">
        <v>60</v>
      </c>
      <c r="C73" s="19">
        <v>30</v>
      </c>
      <c r="D73" s="20">
        <f t="shared" si="3"/>
        <v>8651.630863074659</v>
      </c>
      <c r="E73" s="20">
        <f t="shared" si="0"/>
        <v>5448.369136925341</v>
      </c>
      <c r="F73" s="20">
        <f t="shared" si="4"/>
        <v>1051964.227791725</v>
      </c>
      <c r="G73" s="21">
        <f t="shared" si="2"/>
        <v>14100</v>
      </c>
    </row>
    <row r="74" spans="2:7" ht="20.25">
      <c r="B74" s="19">
        <v>61</v>
      </c>
      <c r="C74" s="19">
        <v>30</v>
      </c>
      <c r="D74" s="20">
        <f t="shared" si="3"/>
        <v>8696.074172302782</v>
      </c>
      <c r="E74" s="20">
        <f t="shared" si="0"/>
        <v>5403.925827697218</v>
      </c>
      <c r="F74" s="20">
        <f t="shared" si="4"/>
        <v>1043268.1536194222</v>
      </c>
      <c r="G74" s="21">
        <f t="shared" si="2"/>
        <v>14100</v>
      </c>
    </row>
    <row r="75" spans="2:7" ht="20.25">
      <c r="B75" s="19">
        <v>62</v>
      </c>
      <c r="C75" s="19">
        <v>30</v>
      </c>
      <c r="D75" s="20">
        <f t="shared" si="3"/>
        <v>8740.745786201598</v>
      </c>
      <c r="E75" s="20">
        <f t="shared" si="0"/>
        <v>5359.254213798401</v>
      </c>
      <c r="F75" s="20">
        <f t="shared" si="4"/>
        <v>1034527.4078332207</v>
      </c>
      <c r="G75" s="21">
        <f t="shared" si="2"/>
        <v>14100</v>
      </c>
    </row>
    <row r="76" spans="2:7" ht="20.25">
      <c r="B76" s="19">
        <v>63</v>
      </c>
      <c r="C76" s="19">
        <v>30</v>
      </c>
      <c r="D76" s="20">
        <f t="shared" si="3"/>
        <v>8785.646877569072</v>
      </c>
      <c r="E76" s="20">
        <f t="shared" si="0"/>
        <v>5314.353122430928</v>
      </c>
      <c r="F76" s="20">
        <f t="shared" si="4"/>
        <v>1025741.7609556516</v>
      </c>
      <c r="G76" s="21">
        <f t="shared" si="2"/>
        <v>14100</v>
      </c>
    </row>
    <row r="77" spans="2:7" ht="20.25">
      <c r="B77" s="19">
        <v>64</v>
      </c>
      <c r="C77" s="19">
        <v>30</v>
      </c>
      <c r="D77" s="20">
        <f t="shared" si="3"/>
        <v>8830.778625227817</v>
      </c>
      <c r="E77" s="20">
        <f t="shared" si="0"/>
        <v>5269.2213747721835</v>
      </c>
      <c r="F77" s="20">
        <f t="shared" si="4"/>
        <v>1016910.9823304238</v>
      </c>
      <c r="G77" s="21">
        <f t="shared" si="2"/>
        <v>14100</v>
      </c>
    </row>
    <row r="78" spans="2:7" ht="20.25">
      <c r="B78" s="19">
        <v>65</v>
      </c>
      <c r="C78" s="19">
        <v>30</v>
      </c>
      <c r="D78" s="20">
        <f t="shared" si="3"/>
        <v>8876.142214056043</v>
      </c>
      <c r="E78" s="20">
        <f t="shared" si="0"/>
        <v>5223.857785943958</v>
      </c>
      <c r="F78" s="20">
        <f t="shared" si="4"/>
        <v>1008034.8401163678</v>
      </c>
      <c r="G78" s="21">
        <f t="shared" si="2"/>
        <v>14100</v>
      </c>
    </row>
    <row r="79" spans="2:7" ht="20.25">
      <c r="B79" s="19">
        <v>66</v>
      </c>
      <c r="C79" s="19">
        <v>30</v>
      </c>
      <c r="D79" s="20">
        <f t="shared" si="3"/>
        <v>8921.73883501866</v>
      </c>
      <c r="E79" s="20">
        <f aca="true" t="shared" si="5" ref="E79:E142">SUM(F78*$E$11/100*C79/365)</f>
        <v>5178.261164981341</v>
      </c>
      <c r="F79" s="20">
        <f aca="true" t="shared" si="6" ref="F79:F110">SUM(F78-D79)</f>
        <v>999113.1012813491</v>
      </c>
      <c r="G79" s="21">
        <f aca="true" t="shared" si="7" ref="G79:G142">D79+E79</f>
        <v>14100</v>
      </c>
    </row>
    <row r="80" spans="2:7" ht="20.25">
      <c r="B80" s="19">
        <v>67</v>
      </c>
      <c r="C80" s="19">
        <v>30</v>
      </c>
      <c r="D80" s="20">
        <f aca="true" t="shared" si="8" ref="D80:D143">SUM($E$7-E80)</f>
        <v>8967.569685198549</v>
      </c>
      <c r="E80" s="20">
        <f t="shared" si="5"/>
        <v>5132.430314801451</v>
      </c>
      <c r="F80" s="20">
        <f t="shared" si="6"/>
        <v>990145.5315961505</v>
      </c>
      <c r="G80" s="21">
        <f t="shared" si="7"/>
        <v>14100</v>
      </c>
    </row>
    <row r="81" spans="2:7" ht="20.25">
      <c r="B81" s="19">
        <v>68</v>
      </c>
      <c r="C81" s="19">
        <v>30</v>
      </c>
      <c r="D81" s="20">
        <f t="shared" si="8"/>
        <v>9013.635967827993</v>
      </c>
      <c r="E81" s="20">
        <f t="shared" si="5"/>
        <v>5086.364032172007</v>
      </c>
      <c r="F81" s="20">
        <f t="shared" si="6"/>
        <v>981131.8956283225</v>
      </c>
      <c r="G81" s="21">
        <f t="shared" si="7"/>
        <v>14100</v>
      </c>
    </row>
    <row r="82" spans="2:7" ht="20.25">
      <c r="B82" s="19">
        <v>69</v>
      </c>
      <c r="C82" s="19">
        <v>30</v>
      </c>
      <c r="D82" s="20">
        <f t="shared" si="8"/>
        <v>9059.93889232026</v>
      </c>
      <c r="E82" s="20">
        <f t="shared" si="5"/>
        <v>5040.0611076797395</v>
      </c>
      <c r="F82" s="20">
        <f t="shared" si="6"/>
        <v>972071.9567360022</v>
      </c>
      <c r="G82" s="21">
        <f t="shared" si="7"/>
        <v>14100</v>
      </c>
    </row>
    <row r="83" spans="2:7" ht="20.25">
      <c r="B83" s="19">
        <v>70</v>
      </c>
      <c r="C83" s="19">
        <v>30</v>
      </c>
      <c r="D83" s="20">
        <f t="shared" si="8"/>
        <v>9106.479674301358</v>
      </c>
      <c r="E83" s="20">
        <f t="shared" si="5"/>
        <v>4993.5203256986415</v>
      </c>
      <c r="F83" s="20">
        <f t="shared" si="6"/>
        <v>962965.4770617009</v>
      </c>
      <c r="G83" s="21">
        <f t="shared" si="7"/>
        <v>14100</v>
      </c>
    </row>
    <row r="84" spans="2:7" ht="20.25">
      <c r="B84" s="19">
        <v>71</v>
      </c>
      <c r="C84" s="19">
        <v>30</v>
      </c>
      <c r="D84" s="20">
        <f t="shared" si="8"/>
        <v>9153.259535641948</v>
      </c>
      <c r="E84" s="20">
        <f t="shared" si="5"/>
        <v>4946.740464358052</v>
      </c>
      <c r="F84" s="20">
        <f t="shared" si="6"/>
        <v>953812.2175260589</v>
      </c>
      <c r="G84" s="21">
        <f t="shared" si="7"/>
        <v>14100</v>
      </c>
    </row>
    <row r="85" spans="2:7" ht="20.25">
      <c r="B85" s="19">
        <v>72</v>
      </c>
      <c r="C85" s="19">
        <v>30</v>
      </c>
      <c r="D85" s="20">
        <f t="shared" si="8"/>
        <v>9200.279704489425</v>
      </c>
      <c r="E85" s="20">
        <f t="shared" si="5"/>
        <v>4899.720295510576</v>
      </c>
      <c r="F85" s="20">
        <f t="shared" si="6"/>
        <v>944611.9378215695</v>
      </c>
      <c r="G85" s="21">
        <f t="shared" si="7"/>
        <v>14100</v>
      </c>
    </row>
    <row r="86" spans="2:7" ht="20.25">
      <c r="B86" s="19">
        <v>73</v>
      </c>
      <c r="C86" s="19">
        <v>30</v>
      </c>
      <c r="D86" s="20">
        <f t="shared" si="8"/>
        <v>9247.541415300158</v>
      </c>
      <c r="E86" s="20">
        <f t="shared" si="5"/>
        <v>4852.4585846998425</v>
      </c>
      <c r="F86" s="20">
        <f t="shared" si="6"/>
        <v>935364.3964062694</v>
      </c>
      <c r="G86" s="21">
        <f t="shared" si="7"/>
        <v>14100</v>
      </c>
    </row>
    <row r="87" spans="2:7" ht="20.25">
      <c r="B87" s="19">
        <v>74</v>
      </c>
      <c r="C87" s="19">
        <v>30</v>
      </c>
      <c r="D87" s="20">
        <f t="shared" si="8"/>
        <v>9295.045908871904</v>
      </c>
      <c r="E87" s="20">
        <f t="shared" si="5"/>
        <v>4804.9540911280965</v>
      </c>
      <c r="F87" s="20">
        <f t="shared" si="6"/>
        <v>926069.3504973975</v>
      </c>
      <c r="G87" s="21">
        <f t="shared" si="7"/>
        <v>14100</v>
      </c>
    </row>
    <row r="88" spans="2:7" ht="20.25">
      <c r="B88" s="19">
        <v>75</v>
      </c>
      <c r="C88" s="19">
        <v>30</v>
      </c>
      <c r="D88" s="20">
        <f t="shared" si="8"/>
        <v>9342.794432376382</v>
      </c>
      <c r="E88" s="20">
        <f t="shared" si="5"/>
        <v>4757.205567623618</v>
      </c>
      <c r="F88" s="20">
        <f t="shared" si="6"/>
        <v>916726.5560650211</v>
      </c>
      <c r="G88" s="21">
        <f t="shared" si="7"/>
        <v>14100</v>
      </c>
    </row>
    <row r="89" spans="2:7" ht="20.25">
      <c r="B89" s="19">
        <v>76</v>
      </c>
      <c r="C89" s="19">
        <v>30</v>
      </c>
      <c r="D89" s="20">
        <f t="shared" si="8"/>
        <v>9390.788239392015</v>
      </c>
      <c r="E89" s="20">
        <f t="shared" si="5"/>
        <v>4709.2117606079855</v>
      </c>
      <c r="F89" s="20">
        <f t="shared" si="6"/>
        <v>907335.7678256291</v>
      </c>
      <c r="G89" s="21">
        <f t="shared" si="7"/>
        <v>14100</v>
      </c>
    </row>
    <row r="90" spans="2:7" ht="20.25">
      <c r="B90" s="19">
        <v>77</v>
      </c>
      <c r="C90" s="19">
        <v>30</v>
      </c>
      <c r="D90" s="20">
        <f t="shared" si="8"/>
        <v>9439.028589936837</v>
      </c>
      <c r="E90" s="20">
        <f t="shared" si="5"/>
        <v>4660.971410063163</v>
      </c>
      <c r="F90" s="20">
        <f t="shared" si="6"/>
        <v>897896.7392356923</v>
      </c>
      <c r="G90" s="21">
        <f t="shared" si="7"/>
        <v>14100</v>
      </c>
    </row>
    <row r="91" spans="2:7" ht="20.25">
      <c r="B91" s="19">
        <v>78</v>
      </c>
      <c r="C91" s="19">
        <v>30</v>
      </c>
      <c r="D91" s="20">
        <f t="shared" si="8"/>
        <v>9487.516750501582</v>
      </c>
      <c r="E91" s="20">
        <f t="shared" si="5"/>
        <v>4612.483249498419</v>
      </c>
      <c r="F91" s="20">
        <f t="shared" si="6"/>
        <v>888409.2224851907</v>
      </c>
      <c r="G91" s="21">
        <f t="shared" si="7"/>
        <v>14100</v>
      </c>
    </row>
    <row r="92" spans="2:7" ht="20.25">
      <c r="B92" s="19">
        <v>79</v>
      </c>
      <c r="C92" s="19">
        <v>30</v>
      </c>
      <c r="D92" s="20">
        <f t="shared" si="8"/>
        <v>9536.253994082923</v>
      </c>
      <c r="E92" s="20">
        <f t="shared" si="5"/>
        <v>4563.746005917076</v>
      </c>
      <c r="F92" s="20">
        <f t="shared" si="6"/>
        <v>878872.9684911078</v>
      </c>
      <c r="G92" s="21">
        <f t="shared" si="7"/>
        <v>14100</v>
      </c>
    </row>
    <row r="93" spans="2:7" ht="20.25">
      <c r="B93" s="19">
        <v>80</v>
      </c>
      <c r="C93" s="19">
        <v>30</v>
      </c>
      <c r="D93" s="20">
        <f t="shared" si="8"/>
        <v>9585.241600216912</v>
      </c>
      <c r="E93" s="20">
        <f t="shared" si="5"/>
        <v>4514.758399783088</v>
      </c>
      <c r="F93" s="20">
        <f t="shared" si="6"/>
        <v>869287.7268908909</v>
      </c>
      <c r="G93" s="21">
        <f t="shared" si="7"/>
        <v>14100</v>
      </c>
    </row>
    <row r="94" spans="2:7" ht="20.25">
      <c r="B94" s="19">
        <v>81</v>
      </c>
      <c r="C94" s="19">
        <v>30</v>
      </c>
      <c r="D94" s="20">
        <f t="shared" si="8"/>
        <v>9634.480855012547</v>
      </c>
      <c r="E94" s="20">
        <f t="shared" si="5"/>
        <v>4465.519144987453</v>
      </c>
      <c r="F94" s="20">
        <f t="shared" si="6"/>
        <v>859653.2460358783</v>
      </c>
      <c r="G94" s="21">
        <f t="shared" si="7"/>
        <v>14100</v>
      </c>
    </row>
    <row r="95" spans="2:7" ht="20.25">
      <c r="B95" s="19">
        <v>82</v>
      </c>
      <c r="C95" s="19">
        <v>30</v>
      </c>
      <c r="D95" s="20">
        <f t="shared" si="8"/>
        <v>9683.973051185556</v>
      </c>
      <c r="E95" s="20">
        <f t="shared" si="5"/>
        <v>4416.026948814444</v>
      </c>
      <c r="F95" s="20">
        <f t="shared" si="6"/>
        <v>849969.2729846927</v>
      </c>
      <c r="G95" s="21">
        <f t="shared" si="7"/>
        <v>14100</v>
      </c>
    </row>
    <row r="96" spans="2:7" ht="20.25">
      <c r="B96" s="19">
        <v>83</v>
      </c>
      <c r="C96" s="19">
        <v>30</v>
      </c>
      <c r="D96" s="20">
        <f t="shared" si="8"/>
        <v>9733.71948809233</v>
      </c>
      <c r="E96" s="20">
        <f t="shared" si="5"/>
        <v>4366.280511907668</v>
      </c>
      <c r="F96" s="20">
        <f t="shared" si="6"/>
        <v>840235.5534966004</v>
      </c>
      <c r="G96" s="21">
        <f t="shared" si="7"/>
        <v>14100</v>
      </c>
    </row>
    <row r="97" spans="2:7" ht="20.25">
      <c r="B97" s="19">
        <v>84</v>
      </c>
      <c r="C97" s="19">
        <v>30</v>
      </c>
      <c r="D97" s="20">
        <f t="shared" si="8"/>
        <v>9783.721471764038</v>
      </c>
      <c r="E97" s="20">
        <f t="shared" si="5"/>
        <v>4316.278528235961</v>
      </c>
      <c r="F97" s="20">
        <f t="shared" si="6"/>
        <v>830451.8320248363</v>
      </c>
      <c r="G97" s="21">
        <f t="shared" si="7"/>
        <v>14100</v>
      </c>
    </row>
    <row r="98" spans="2:7" ht="20.25">
      <c r="B98" s="19">
        <v>85</v>
      </c>
      <c r="C98" s="19">
        <v>30</v>
      </c>
      <c r="D98" s="20">
        <f t="shared" si="8"/>
        <v>9833.980314940909</v>
      </c>
      <c r="E98" s="20">
        <f t="shared" si="5"/>
        <v>4266.019685059091</v>
      </c>
      <c r="F98" s="20">
        <f t="shared" si="6"/>
        <v>820617.8517098954</v>
      </c>
      <c r="G98" s="21">
        <f t="shared" si="7"/>
        <v>14100</v>
      </c>
    </row>
    <row r="99" spans="2:7" ht="20.25">
      <c r="B99" s="19">
        <v>86</v>
      </c>
      <c r="C99" s="19">
        <v>30</v>
      </c>
      <c r="D99" s="20">
        <f t="shared" si="8"/>
        <v>9884.497337106703</v>
      </c>
      <c r="E99" s="20">
        <f t="shared" si="5"/>
        <v>4215.502662893298</v>
      </c>
      <c r="F99" s="20">
        <f t="shared" si="6"/>
        <v>810733.3543727887</v>
      </c>
      <c r="G99" s="21">
        <f t="shared" si="7"/>
        <v>14100</v>
      </c>
    </row>
    <row r="100" spans="2:7" ht="20.25">
      <c r="B100" s="19">
        <v>87</v>
      </c>
      <c r="C100" s="19">
        <v>30</v>
      </c>
      <c r="D100" s="20">
        <f t="shared" si="8"/>
        <v>9935.273864523346</v>
      </c>
      <c r="E100" s="20">
        <f t="shared" si="5"/>
        <v>4164.726135476654</v>
      </c>
      <c r="F100" s="20">
        <f t="shared" si="6"/>
        <v>800798.0805082653</v>
      </c>
      <c r="G100" s="21">
        <f t="shared" si="7"/>
        <v>14100</v>
      </c>
    </row>
    <row r="101" spans="2:7" ht="20.25">
      <c r="B101" s="19">
        <v>88</v>
      </c>
      <c r="C101" s="19">
        <v>30</v>
      </c>
      <c r="D101" s="20">
        <f t="shared" si="8"/>
        <v>9986.311230265761</v>
      </c>
      <c r="E101" s="20">
        <f t="shared" si="5"/>
        <v>4113.688769734239</v>
      </c>
      <c r="F101" s="20">
        <f t="shared" si="6"/>
        <v>790811.7692779995</v>
      </c>
      <c r="G101" s="21">
        <f t="shared" si="7"/>
        <v>14100</v>
      </c>
    </row>
    <row r="102" spans="2:7" ht="20.25">
      <c r="B102" s="19">
        <v>89</v>
      </c>
      <c r="C102" s="19">
        <v>30</v>
      </c>
      <c r="D102" s="20">
        <f t="shared" si="8"/>
        <v>10037.610774256851</v>
      </c>
      <c r="E102" s="20">
        <f t="shared" si="5"/>
        <v>4062.3892257431485</v>
      </c>
      <c r="F102" s="20">
        <f t="shared" si="6"/>
        <v>780774.1585037427</v>
      </c>
      <c r="G102" s="21">
        <f t="shared" si="7"/>
        <v>14100</v>
      </c>
    </row>
    <row r="103" spans="2:7" ht="20.25">
      <c r="B103" s="19">
        <v>90</v>
      </c>
      <c r="C103" s="19">
        <v>30</v>
      </c>
      <c r="D103" s="20">
        <f t="shared" si="8"/>
        <v>10089.173843302691</v>
      </c>
      <c r="E103" s="20">
        <f t="shared" si="5"/>
        <v>4010.8261566973083</v>
      </c>
      <c r="F103" s="20">
        <f t="shared" si="6"/>
        <v>770684.98466044</v>
      </c>
      <c r="G103" s="21">
        <f t="shared" si="7"/>
        <v>14100</v>
      </c>
    </row>
    <row r="104" spans="2:7" ht="20.25">
      <c r="B104" s="19">
        <v>91</v>
      </c>
      <c r="C104" s="19">
        <v>30</v>
      </c>
      <c r="D104" s="20">
        <f t="shared" si="8"/>
        <v>10141.001791127877</v>
      </c>
      <c r="E104" s="20">
        <f t="shared" si="5"/>
        <v>3958.998208872123</v>
      </c>
      <c r="F104" s="20">
        <f t="shared" si="6"/>
        <v>760543.9828693122</v>
      </c>
      <c r="G104" s="21">
        <f t="shared" si="7"/>
        <v>14100</v>
      </c>
    </row>
    <row r="105" spans="2:7" ht="20.25">
      <c r="B105" s="19">
        <v>92</v>
      </c>
      <c r="C105" s="19">
        <v>30</v>
      </c>
      <c r="D105" s="20">
        <f t="shared" si="8"/>
        <v>10193.095978411067</v>
      </c>
      <c r="E105" s="20">
        <f t="shared" si="5"/>
        <v>3906.904021588932</v>
      </c>
      <c r="F105" s="20">
        <f t="shared" si="6"/>
        <v>750350.8868909011</v>
      </c>
      <c r="G105" s="21">
        <f t="shared" si="7"/>
        <v>14100</v>
      </c>
    </row>
    <row r="106" spans="2:7" ht="20.25">
      <c r="B106" s="19">
        <v>93</v>
      </c>
      <c r="C106" s="19">
        <v>30</v>
      </c>
      <c r="D106" s="20">
        <f t="shared" si="8"/>
        <v>10245.457772820713</v>
      </c>
      <c r="E106" s="20">
        <f t="shared" si="5"/>
        <v>3854.542227179287</v>
      </c>
      <c r="F106" s="20">
        <f t="shared" si="6"/>
        <v>740105.4291180804</v>
      </c>
      <c r="G106" s="21">
        <f t="shared" si="7"/>
        <v>14100</v>
      </c>
    </row>
    <row r="107" spans="2:7" ht="20.25">
      <c r="B107" s="19">
        <v>94</v>
      </c>
      <c r="C107" s="19">
        <v>30</v>
      </c>
      <c r="D107" s="20">
        <f t="shared" si="8"/>
        <v>10298.088549050957</v>
      </c>
      <c r="E107" s="20">
        <f t="shared" si="5"/>
        <v>3801.9114509490432</v>
      </c>
      <c r="F107" s="20">
        <f t="shared" si="6"/>
        <v>729807.3405690294</v>
      </c>
      <c r="G107" s="21">
        <f t="shared" si="7"/>
        <v>14100</v>
      </c>
    </row>
    <row r="108" spans="2:7" ht="20.25">
      <c r="B108" s="19">
        <v>95</v>
      </c>
      <c r="C108" s="19">
        <v>30</v>
      </c>
      <c r="D108" s="20">
        <f t="shared" si="8"/>
        <v>10350.989688857724</v>
      </c>
      <c r="E108" s="20">
        <f t="shared" si="5"/>
        <v>3749.010311142275</v>
      </c>
      <c r="F108" s="20">
        <f t="shared" si="6"/>
        <v>719456.3508801718</v>
      </c>
      <c r="G108" s="21">
        <f t="shared" si="7"/>
        <v>14100</v>
      </c>
    </row>
    <row r="109" spans="2:7" ht="20.25">
      <c r="B109" s="19">
        <v>96</v>
      </c>
      <c r="C109" s="19">
        <v>30</v>
      </c>
      <c r="D109" s="20">
        <f t="shared" si="8"/>
        <v>10404.162581095008</v>
      </c>
      <c r="E109" s="20">
        <f t="shared" si="5"/>
        <v>3695.837418904992</v>
      </c>
      <c r="F109" s="20">
        <f t="shared" si="6"/>
        <v>709052.1882990767</v>
      </c>
      <c r="G109" s="21">
        <f t="shared" si="7"/>
        <v>14100</v>
      </c>
    </row>
    <row r="110" spans="2:7" ht="20.25">
      <c r="B110" s="19">
        <v>97</v>
      </c>
      <c r="C110" s="19">
        <v>30</v>
      </c>
      <c r="D110" s="20">
        <f t="shared" si="8"/>
        <v>10457.608621751318</v>
      </c>
      <c r="E110" s="20">
        <f t="shared" si="5"/>
        <v>3642.391378248682</v>
      </c>
      <c r="F110" s="20">
        <f t="shared" si="6"/>
        <v>698594.5796773254</v>
      </c>
      <c r="G110" s="21">
        <f t="shared" si="7"/>
        <v>14100</v>
      </c>
    </row>
    <row r="111" spans="2:7" ht="20.25">
      <c r="B111" s="19">
        <v>98</v>
      </c>
      <c r="C111" s="19">
        <v>30</v>
      </c>
      <c r="D111" s="20">
        <f t="shared" si="8"/>
        <v>10511.32921398634</v>
      </c>
      <c r="E111" s="20">
        <f t="shared" si="5"/>
        <v>3588.6707860136585</v>
      </c>
      <c r="F111" s="20">
        <f aca="true" t="shared" si="9" ref="F111:F172">SUM(F110-D111)</f>
        <v>688083.2504633392</v>
      </c>
      <c r="G111" s="21">
        <f t="shared" si="7"/>
        <v>14100</v>
      </c>
    </row>
    <row r="112" spans="2:7" ht="20.25">
      <c r="B112" s="19">
        <v>99</v>
      </c>
      <c r="C112" s="19">
        <v>30</v>
      </c>
      <c r="D112" s="20">
        <f t="shared" si="8"/>
        <v>10565.325768167779</v>
      </c>
      <c r="E112" s="20">
        <f t="shared" si="5"/>
        <v>3534.6742318322213</v>
      </c>
      <c r="F112" s="20">
        <f t="shared" si="9"/>
        <v>677517.9246951714</v>
      </c>
      <c r="G112" s="21">
        <f t="shared" si="7"/>
        <v>14100</v>
      </c>
    </row>
    <row r="113" spans="2:7" ht="20.25">
      <c r="B113" s="19">
        <v>100</v>
      </c>
      <c r="C113" s="19">
        <v>30</v>
      </c>
      <c r="D113" s="20">
        <f t="shared" si="8"/>
        <v>10619.599701908366</v>
      </c>
      <c r="E113" s="20">
        <f t="shared" si="5"/>
        <v>3480.400298091634</v>
      </c>
      <c r="F113" s="20">
        <f t="shared" si="9"/>
        <v>666898.324993263</v>
      </c>
      <c r="G113" s="21">
        <f t="shared" si="7"/>
        <v>14100</v>
      </c>
    </row>
    <row r="114" spans="2:7" ht="20.25">
      <c r="B114" s="19">
        <v>101</v>
      </c>
      <c r="C114" s="19">
        <v>30</v>
      </c>
      <c r="D114" s="20">
        <f t="shared" si="8"/>
        <v>10674.152440103102</v>
      </c>
      <c r="E114" s="20">
        <f t="shared" si="5"/>
        <v>3425.8475598968985</v>
      </c>
      <c r="F114" s="20">
        <f t="shared" si="9"/>
        <v>656224.1725531599</v>
      </c>
      <c r="G114" s="21">
        <f t="shared" si="7"/>
        <v>14100</v>
      </c>
    </row>
    <row r="115" spans="2:7" ht="20.25">
      <c r="B115" s="19">
        <v>102</v>
      </c>
      <c r="C115" s="19">
        <v>30</v>
      </c>
      <c r="D115" s="20">
        <f t="shared" si="8"/>
        <v>10728.985414966644</v>
      </c>
      <c r="E115" s="20">
        <f t="shared" si="5"/>
        <v>3371.0145850333556</v>
      </c>
      <c r="F115" s="20">
        <f t="shared" si="9"/>
        <v>645495.1871381933</v>
      </c>
      <c r="G115" s="21">
        <f t="shared" si="7"/>
        <v>14100</v>
      </c>
    </row>
    <row r="116" spans="2:7" ht="20.25">
      <c r="B116" s="19">
        <v>103</v>
      </c>
      <c r="C116" s="19">
        <v>30</v>
      </c>
      <c r="D116" s="20">
        <f t="shared" si="8"/>
        <v>10784.100066070925</v>
      </c>
      <c r="E116" s="20">
        <f t="shared" si="5"/>
        <v>3315.8999339290754</v>
      </c>
      <c r="F116" s="20">
        <f t="shared" si="9"/>
        <v>634711.0870721224</v>
      </c>
      <c r="G116" s="21">
        <f t="shared" si="7"/>
        <v>14100</v>
      </c>
    </row>
    <row r="117" spans="2:7" ht="20.25">
      <c r="B117" s="19">
        <v>104</v>
      </c>
      <c r="C117" s="19">
        <v>30</v>
      </c>
      <c r="D117" s="20">
        <f t="shared" si="8"/>
        <v>10839.497840382934</v>
      </c>
      <c r="E117" s="20">
        <f t="shared" si="5"/>
        <v>3260.502159617067</v>
      </c>
      <c r="F117" s="20">
        <f t="shared" si="9"/>
        <v>623871.5892317394</v>
      </c>
      <c r="G117" s="21">
        <f t="shared" si="7"/>
        <v>14100</v>
      </c>
    </row>
    <row r="118" spans="2:7" ht="20.25">
      <c r="B118" s="19">
        <v>105</v>
      </c>
      <c r="C118" s="19">
        <v>30</v>
      </c>
      <c r="D118" s="20">
        <f t="shared" si="8"/>
        <v>10895.180192302709</v>
      </c>
      <c r="E118" s="20">
        <f t="shared" si="5"/>
        <v>3204.8198076972917</v>
      </c>
      <c r="F118" s="20">
        <f t="shared" si="9"/>
        <v>612976.4090394367</v>
      </c>
      <c r="G118" s="21">
        <f t="shared" si="7"/>
        <v>14100</v>
      </c>
    </row>
    <row r="119" spans="2:7" ht="20.25">
      <c r="B119" s="19">
        <v>106</v>
      </c>
      <c r="C119" s="19">
        <v>30</v>
      </c>
      <c r="D119" s="20">
        <f t="shared" si="8"/>
        <v>10951.148583701524</v>
      </c>
      <c r="E119" s="20">
        <f t="shared" si="5"/>
        <v>3148.8514162984766</v>
      </c>
      <c r="F119" s="20">
        <f t="shared" si="9"/>
        <v>602025.2604557351</v>
      </c>
      <c r="G119" s="21">
        <f t="shared" si="7"/>
        <v>14100</v>
      </c>
    </row>
    <row r="120" spans="2:7" ht="20.25">
      <c r="B120" s="19">
        <v>107</v>
      </c>
      <c r="C120" s="19">
        <v>30</v>
      </c>
      <c r="D120" s="20">
        <f t="shared" si="8"/>
        <v>11007.404483960265</v>
      </c>
      <c r="E120" s="20">
        <f t="shared" si="5"/>
        <v>3092.5955160397352</v>
      </c>
      <c r="F120" s="20">
        <f t="shared" si="9"/>
        <v>591017.8559717749</v>
      </c>
      <c r="G120" s="21">
        <f t="shared" si="7"/>
        <v>14100</v>
      </c>
    </row>
    <row r="121" spans="2:7" ht="20.25">
      <c r="B121" s="19">
        <v>108</v>
      </c>
      <c r="C121" s="19">
        <v>30</v>
      </c>
      <c r="D121" s="20">
        <f t="shared" si="8"/>
        <v>11063.949370008006</v>
      </c>
      <c r="E121" s="20">
        <f t="shared" si="5"/>
        <v>3036.050629991995</v>
      </c>
      <c r="F121" s="20">
        <f t="shared" si="9"/>
        <v>579953.9066017669</v>
      </c>
      <c r="G121" s="21">
        <f t="shared" si="7"/>
        <v>14100</v>
      </c>
    </row>
    <row r="122" spans="2:7" ht="20.25">
      <c r="B122" s="19">
        <v>109</v>
      </c>
      <c r="C122" s="19">
        <v>30</v>
      </c>
      <c r="D122" s="20">
        <f t="shared" si="8"/>
        <v>11120.784726360785</v>
      </c>
      <c r="E122" s="20">
        <f t="shared" si="5"/>
        <v>2979.215273639214</v>
      </c>
      <c r="F122" s="20">
        <f t="shared" si="9"/>
        <v>568833.1218754061</v>
      </c>
      <c r="G122" s="21">
        <f t="shared" si="7"/>
        <v>14100</v>
      </c>
    </row>
    <row r="123" spans="2:7" ht="20.25">
      <c r="B123" s="19">
        <v>110</v>
      </c>
      <c r="C123" s="19">
        <v>30</v>
      </c>
      <c r="D123" s="20">
        <f t="shared" si="8"/>
        <v>11177.912045160585</v>
      </c>
      <c r="E123" s="20">
        <f t="shared" si="5"/>
        <v>2922.0879548394155</v>
      </c>
      <c r="F123" s="20">
        <f t="shared" si="9"/>
        <v>557655.2098302456</v>
      </c>
      <c r="G123" s="21">
        <f t="shared" si="7"/>
        <v>14100</v>
      </c>
    </row>
    <row r="124" spans="2:7" ht="20.25">
      <c r="B124" s="19">
        <v>111</v>
      </c>
      <c r="C124" s="19">
        <v>30</v>
      </c>
      <c r="D124" s="20">
        <f t="shared" si="8"/>
        <v>11235.332826214491</v>
      </c>
      <c r="E124" s="20">
        <f t="shared" si="5"/>
        <v>2864.667173785508</v>
      </c>
      <c r="F124" s="20">
        <f t="shared" si="9"/>
        <v>546419.8770040311</v>
      </c>
      <c r="G124" s="21">
        <f t="shared" si="7"/>
        <v>14100</v>
      </c>
    </row>
    <row r="125" spans="2:7" ht="20.25">
      <c r="B125" s="19">
        <v>112</v>
      </c>
      <c r="C125" s="19">
        <v>30</v>
      </c>
      <c r="D125" s="20">
        <f t="shared" si="8"/>
        <v>11293.048577034087</v>
      </c>
      <c r="E125" s="20">
        <f t="shared" si="5"/>
        <v>2806.951422965913</v>
      </c>
      <c r="F125" s="20">
        <f t="shared" si="9"/>
        <v>535126.8284269971</v>
      </c>
      <c r="G125" s="21">
        <f t="shared" si="7"/>
        <v>14100</v>
      </c>
    </row>
    <row r="126" spans="2:7" ht="20.25">
      <c r="B126" s="19">
        <v>113</v>
      </c>
      <c r="C126" s="19">
        <v>30</v>
      </c>
      <c r="D126" s="20">
        <f t="shared" si="8"/>
        <v>11351.060812875015</v>
      </c>
      <c r="E126" s="20">
        <f t="shared" si="5"/>
        <v>2748.939187124985</v>
      </c>
      <c r="F126" s="20">
        <f t="shared" si="9"/>
        <v>523775.7676141221</v>
      </c>
      <c r="G126" s="21">
        <f t="shared" si="7"/>
        <v>14100</v>
      </c>
    </row>
    <row r="127" spans="2:7" ht="20.25">
      <c r="B127" s="19">
        <v>114</v>
      </c>
      <c r="C127" s="19">
        <v>30</v>
      </c>
      <c r="D127" s="20">
        <f t="shared" si="8"/>
        <v>11409.37105677677</v>
      </c>
      <c r="E127" s="20">
        <f t="shared" si="5"/>
        <v>2690.62894322323</v>
      </c>
      <c r="F127" s="20">
        <f t="shared" si="9"/>
        <v>512366.3965573453</v>
      </c>
      <c r="G127" s="21">
        <f t="shared" si="7"/>
        <v>14100</v>
      </c>
    </row>
    <row r="128" spans="2:7" ht="20.25">
      <c r="B128" s="19">
        <v>115</v>
      </c>
      <c r="C128" s="19">
        <v>30</v>
      </c>
      <c r="D128" s="20">
        <f t="shared" si="8"/>
        <v>11467.980839602678</v>
      </c>
      <c r="E128" s="20">
        <f t="shared" si="5"/>
        <v>2632.0191603973217</v>
      </c>
      <c r="F128" s="20">
        <f t="shared" si="9"/>
        <v>500898.41571774264</v>
      </c>
      <c r="G128" s="21">
        <f t="shared" si="7"/>
        <v>14100</v>
      </c>
    </row>
    <row r="129" spans="2:7" ht="20.25">
      <c r="B129" s="19">
        <v>116</v>
      </c>
      <c r="C129" s="19">
        <v>30</v>
      </c>
      <c r="D129" s="20">
        <f t="shared" si="8"/>
        <v>11526.89170008009</v>
      </c>
      <c r="E129" s="20">
        <f t="shared" si="5"/>
        <v>2573.1082999199107</v>
      </c>
      <c r="F129" s="20">
        <f t="shared" si="9"/>
        <v>489371.52401766257</v>
      </c>
      <c r="G129" s="21">
        <f t="shared" si="7"/>
        <v>14100</v>
      </c>
    </row>
    <row r="130" spans="2:7" ht="20.25">
      <c r="B130" s="19">
        <v>117</v>
      </c>
      <c r="C130" s="19">
        <v>30</v>
      </c>
      <c r="D130" s="20">
        <f t="shared" si="8"/>
        <v>11586.105184840775</v>
      </c>
      <c r="E130" s="20">
        <f t="shared" si="5"/>
        <v>2513.8948151592253</v>
      </c>
      <c r="F130" s="20">
        <f t="shared" si="9"/>
        <v>477785.4188328218</v>
      </c>
      <c r="G130" s="21">
        <f t="shared" si="7"/>
        <v>14100</v>
      </c>
    </row>
    <row r="131" spans="2:7" ht="20.25">
      <c r="B131" s="19">
        <v>118</v>
      </c>
      <c r="C131" s="19">
        <v>30</v>
      </c>
      <c r="D131" s="20">
        <f t="shared" si="8"/>
        <v>11645.622848461531</v>
      </c>
      <c r="E131" s="20">
        <f t="shared" si="5"/>
        <v>2454.377151538468</v>
      </c>
      <c r="F131" s="20">
        <f t="shared" si="9"/>
        <v>466139.7959843602</v>
      </c>
      <c r="G131" s="21">
        <f t="shared" si="7"/>
        <v>14100</v>
      </c>
    </row>
    <row r="132" spans="2:7" ht="20.25">
      <c r="B132" s="19">
        <v>119</v>
      </c>
      <c r="C132" s="19">
        <v>30</v>
      </c>
      <c r="D132" s="20">
        <f t="shared" si="8"/>
        <v>11705.446253504999</v>
      </c>
      <c r="E132" s="20">
        <f t="shared" si="5"/>
        <v>2394.553746495001</v>
      </c>
      <c r="F132" s="20">
        <f t="shared" si="9"/>
        <v>454434.3497308552</v>
      </c>
      <c r="G132" s="21">
        <f t="shared" si="7"/>
        <v>14100</v>
      </c>
    </row>
    <row r="133" spans="2:7" ht="20.25">
      <c r="B133" s="19">
        <v>120</v>
      </c>
      <c r="C133" s="19">
        <v>30</v>
      </c>
      <c r="D133" s="20">
        <f t="shared" si="8"/>
        <v>11765.576970560676</v>
      </c>
      <c r="E133" s="20">
        <f t="shared" si="5"/>
        <v>2334.4230294393246</v>
      </c>
      <c r="F133" s="20">
        <f t="shared" si="9"/>
        <v>442668.77276029455</v>
      </c>
      <c r="G133" s="21">
        <f t="shared" si="7"/>
        <v>14100</v>
      </c>
    </row>
    <row r="134" spans="2:7" ht="20.25">
      <c r="B134" s="19">
        <v>121</v>
      </c>
      <c r="C134" s="19">
        <v>30</v>
      </c>
      <c r="D134" s="20">
        <f t="shared" si="8"/>
        <v>11826.016578286159</v>
      </c>
      <c r="E134" s="20">
        <f t="shared" si="5"/>
        <v>2273.983421713842</v>
      </c>
      <c r="F134" s="20">
        <f t="shared" si="9"/>
        <v>430842.7561820084</v>
      </c>
      <c r="G134" s="21">
        <f t="shared" si="7"/>
        <v>14100</v>
      </c>
    </row>
    <row r="135" spans="2:7" ht="20.25">
      <c r="B135" s="19">
        <v>122</v>
      </c>
      <c r="C135" s="19">
        <v>30</v>
      </c>
      <c r="D135" s="20">
        <f t="shared" si="8"/>
        <v>11886.766663448587</v>
      </c>
      <c r="E135" s="20">
        <f t="shared" si="5"/>
        <v>2213.233336551413</v>
      </c>
      <c r="F135" s="20">
        <f t="shared" si="9"/>
        <v>418955.9895185598</v>
      </c>
      <c r="G135" s="21">
        <f t="shared" si="7"/>
        <v>14100</v>
      </c>
    </row>
    <row r="136" spans="2:7" ht="20.25">
      <c r="B136" s="19">
        <v>123</v>
      </c>
      <c r="C136" s="19">
        <v>30</v>
      </c>
      <c r="D136" s="20">
        <f t="shared" si="8"/>
        <v>11947.828820966302</v>
      </c>
      <c r="E136" s="20">
        <f t="shared" si="5"/>
        <v>2152.1711790336976</v>
      </c>
      <c r="F136" s="20">
        <f t="shared" si="9"/>
        <v>407008.1606975935</v>
      </c>
      <c r="G136" s="21">
        <f t="shared" si="7"/>
        <v>14100</v>
      </c>
    </row>
    <row r="137" spans="2:7" ht="20.25">
      <c r="B137" s="19">
        <v>124</v>
      </c>
      <c r="C137" s="19">
        <v>30</v>
      </c>
      <c r="D137" s="20">
        <f t="shared" si="8"/>
        <v>12009.204653950717</v>
      </c>
      <c r="E137" s="20">
        <f t="shared" si="5"/>
        <v>2090.7953460492818</v>
      </c>
      <c r="F137" s="20">
        <f t="shared" si="9"/>
        <v>394998.95604364283</v>
      </c>
      <c r="G137" s="21">
        <f t="shared" si="7"/>
        <v>14100</v>
      </c>
    </row>
    <row r="138" spans="2:7" ht="20.25">
      <c r="B138" s="19">
        <v>125</v>
      </c>
      <c r="C138" s="19">
        <v>30</v>
      </c>
      <c r="D138" s="20">
        <f t="shared" si="8"/>
        <v>12070.89577374841</v>
      </c>
      <c r="E138" s="20">
        <f t="shared" si="5"/>
        <v>2029.1042262515898</v>
      </c>
      <c r="F138" s="20">
        <f t="shared" si="9"/>
        <v>382928.0602698944</v>
      </c>
      <c r="G138" s="21">
        <f t="shared" si="7"/>
        <v>14100</v>
      </c>
    </row>
    <row r="139" spans="2:7" ht="20.25">
      <c r="B139" s="19">
        <v>126</v>
      </c>
      <c r="C139" s="19">
        <v>30</v>
      </c>
      <c r="D139" s="20">
        <f t="shared" si="8"/>
        <v>12132.903799983418</v>
      </c>
      <c r="E139" s="20">
        <f t="shared" si="5"/>
        <v>1967.0962000165812</v>
      </c>
      <c r="F139" s="20">
        <f t="shared" si="9"/>
        <v>370795.156469911</v>
      </c>
      <c r="G139" s="21">
        <f t="shared" si="7"/>
        <v>14100</v>
      </c>
    </row>
    <row r="140" spans="2:7" ht="20.25">
      <c r="B140" s="19">
        <v>127</v>
      </c>
      <c r="C140" s="19">
        <v>30</v>
      </c>
      <c r="D140" s="20">
        <f t="shared" si="8"/>
        <v>12195.230360599773</v>
      </c>
      <c r="E140" s="20">
        <f t="shared" si="5"/>
        <v>1904.7696394002276</v>
      </c>
      <c r="F140" s="20">
        <f t="shared" si="9"/>
        <v>358599.9261093112</v>
      </c>
      <c r="G140" s="21">
        <f t="shared" si="7"/>
        <v>14100</v>
      </c>
    </row>
    <row r="141" spans="2:7" ht="20.25">
      <c r="B141" s="19">
        <v>128</v>
      </c>
      <c r="C141" s="19">
        <v>30</v>
      </c>
      <c r="D141" s="20">
        <f t="shared" si="8"/>
        <v>12257.877091904224</v>
      </c>
      <c r="E141" s="20">
        <f t="shared" si="5"/>
        <v>1842.122908095777</v>
      </c>
      <c r="F141" s="20">
        <f t="shared" si="9"/>
        <v>346342.049017407</v>
      </c>
      <c r="G141" s="21">
        <f t="shared" si="7"/>
        <v>14100</v>
      </c>
    </row>
    <row r="142" spans="2:7" ht="20.25">
      <c r="B142" s="19">
        <v>129</v>
      </c>
      <c r="C142" s="19">
        <v>30</v>
      </c>
      <c r="D142" s="20">
        <f t="shared" si="8"/>
        <v>12320.845638609211</v>
      </c>
      <c r="E142" s="20">
        <f t="shared" si="5"/>
        <v>1779.1543613907893</v>
      </c>
      <c r="F142" s="20">
        <f t="shared" si="9"/>
        <v>334021.2033787978</v>
      </c>
      <c r="G142" s="21">
        <f t="shared" si="7"/>
        <v>14100</v>
      </c>
    </row>
    <row r="143" spans="2:7" ht="20.25">
      <c r="B143" s="19">
        <v>130</v>
      </c>
      <c r="C143" s="19">
        <v>30</v>
      </c>
      <c r="D143" s="20">
        <f t="shared" si="8"/>
        <v>12384.137653876038</v>
      </c>
      <c r="E143" s="20">
        <f aca="true" t="shared" si="10" ref="E143:E172">SUM(F142*$E$11/100*C143/365)</f>
        <v>1715.8623461239613</v>
      </c>
      <c r="F143" s="20">
        <f t="shared" si="9"/>
        <v>321637.06572492176</v>
      </c>
      <c r="G143" s="21">
        <f aca="true" t="shared" si="11" ref="G143:G172">D143+E143</f>
        <v>14100</v>
      </c>
    </row>
    <row r="144" spans="2:7" ht="20.25">
      <c r="B144" s="19">
        <v>131</v>
      </c>
      <c r="C144" s="19">
        <v>30</v>
      </c>
      <c r="D144" s="20">
        <f aca="true" t="shared" si="12" ref="D144:D172">SUM($E$7-E144)</f>
        <v>12447.754799358278</v>
      </c>
      <c r="E144" s="20">
        <f t="shared" si="10"/>
        <v>1652.2452006417216</v>
      </c>
      <c r="F144" s="20">
        <f t="shared" si="9"/>
        <v>309189.3109255635</v>
      </c>
      <c r="G144" s="21">
        <f t="shared" si="11"/>
        <v>14100</v>
      </c>
    </row>
    <row r="145" spans="2:7" ht="20.25">
      <c r="B145" s="19">
        <v>132</v>
      </c>
      <c r="C145" s="19">
        <v>30</v>
      </c>
      <c r="D145" s="20">
        <f t="shared" si="12"/>
        <v>12511.698745245392</v>
      </c>
      <c r="E145" s="20">
        <f t="shared" si="10"/>
        <v>1588.301254754607</v>
      </c>
      <c r="F145" s="20">
        <f t="shared" si="9"/>
        <v>296677.6121803181</v>
      </c>
      <c r="G145" s="21">
        <f t="shared" si="11"/>
        <v>14100</v>
      </c>
    </row>
    <row r="146" spans="2:7" ht="20.25">
      <c r="B146" s="19">
        <v>133</v>
      </c>
      <c r="C146" s="19">
        <v>30</v>
      </c>
      <c r="D146" s="20">
        <f t="shared" si="12"/>
        <v>12575.971170306584</v>
      </c>
      <c r="E146" s="20">
        <f t="shared" si="10"/>
        <v>1524.028829693415</v>
      </c>
      <c r="F146" s="20">
        <f t="shared" si="9"/>
        <v>284101.64101001155</v>
      </c>
      <c r="G146" s="21">
        <f t="shared" si="11"/>
        <v>14100</v>
      </c>
    </row>
    <row r="147" spans="2:7" ht="20.25">
      <c r="B147" s="19">
        <v>134</v>
      </c>
      <c r="C147" s="19">
        <v>30</v>
      </c>
      <c r="D147" s="20">
        <f t="shared" si="12"/>
        <v>12640.573761934873</v>
      </c>
      <c r="E147" s="20">
        <f t="shared" si="10"/>
        <v>1459.4262380651278</v>
      </c>
      <c r="F147" s="20">
        <f t="shared" si="9"/>
        <v>271461.06724807667</v>
      </c>
      <c r="G147" s="21">
        <f t="shared" si="11"/>
        <v>14100</v>
      </c>
    </row>
    <row r="148" spans="2:7" ht="20.25">
      <c r="B148" s="19">
        <v>135</v>
      </c>
      <c r="C148" s="19">
        <v>30</v>
      </c>
      <c r="D148" s="20">
        <f t="shared" si="12"/>
        <v>12705.508216191387</v>
      </c>
      <c r="E148" s="20">
        <f t="shared" si="10"/>
        <v>1394.491783808613</v>
      </c>
      <c r="F148" s="20">
        <f t="shared" si="9"/>
        <v>258755.5590318853</v>
      </c>
      <c r="G148" s="21">
        <f t="shared" si="11"/>
        <v>14100</v>
      </c>
    </row>
    <row r="149" spans="2:7" ht="20.25">
      <c r="B149" s="19">
        <v>136</v>
      </c>
      <c r="C149" s="19">
        <v>30</v>
      </c>
      <c r="D149" s="20">
        <f t="shared" si="12"/>
        <v>12770.776237849905</v>
      </c>
      <c r="E149" s="20">
        <f t="shared" si="10"/>
        <v>1329.2237621500958</v>
      </c>
      <c r="F149" s="20">
        <f t="shared" si="9"/>
        <v>245984.7827940354</v>
      </c>
      <c r="G149" s="21">
        <f t="shared" si="11"/>
        <v>14100</v>
      </c>
    </row>
    <row r="150" spans="2:7" ht="20.25">
      <c r="B150" s="19">
        <v>137</v>
      </c>
      <c r="C150" s="19">
        <v>30</v>
      </c>
      <c r="D150" s="20">
        <f t="shared" si="12"/>
        <v>12836.3795404416</v>
      </c>
      <c r="E150" s="20">
        <f t="shared" si="10"/>
        <v>1263.6204595584009</v>
      </c>
      <c r="F150" s="20">
        <f t="shared" si="9"/>
        <v>233148.4032535938</v>
      </c>
      <c r="G150" s="21">
        <f t="shared" si="11"/>
        <v>14100</v>
      </c>
    </row>
    <row r="151" spans="2:7" ht="20.25">
      <c r="B151" s="19">
        <v>138</v>
      </c>
      <c r="C151" s="19">
        <v>30</v>
      </c>
      <c r="D151" s="20">
        <f t="shared" si="12"/>
        <v>12902.319846300032</v>
      </c>
      <c r="E151" s="20">
        <f t="shared" si="10"/>
        <v>1197.6801536999683</v>
      </c>
      <c r="F151" s="20">
        <f t="shared" si="9"/>
        <v>220246.08340729377</v>
      </c>
      <c r="G151" s="21">
        <f t="shared" si="11"/>
        <v>14100</v>
      </c>
    </row>
    <row r="152" spans="2:7" ht="20.25">
      <c r="B152" s="19">
        <v>139</v>
      </c>
      <c r="C152" s="19">
        <v>30</v>
      </c>
      <c r="D152" s="20">
        <f t="shared" si="12"/>
        <v>12968.598886606367</v>
      </c>
      <c r="E152" s="20">
        <f t="shared" si="10"/>
        <v>1131.4011133936324</v>
      </c>
      <c r="F152" s="20">
        <f t="shared" si="9"/>
        <v>207277.4845206874</v>
      </c>
      <c r="G152" s="21">
        <f t="shared" si="11"/>
        <v>14100</v>
      </c>
    </row>
    <row r="153" spans="2:7" ht="20.25">
      <c r="B153" s="19">
        <v>140</v>
      </c>
      <c r="C153" s="19">
        <v>30</v>
      </c>
      <c r="D153" s="20">
        <f t="shared" si="12"/>
        <v>13035.218401434826</v>
      </c>
      <c r="E153" s="20">
        <f t="shared" si="10"/>
        <v>1064.7815985651748</v>
      </c>
      <c r="F153" s="20">
        <f t="shared" si="9"/>
        <v>194242.26611925257</v>
      </c>
      <c r="G153" s="21">
        <f t="shared" si="11"/>
        <v>14100</v>
      </c>
    </row>
    <row r="154" spans="2:7" ht="20.25">
      <c r="B154" s="19">
        <v>141</v>
      </c>
      <c r="C154" s="19">
        <v>30</v>
      </c>
      <c r="D154" s="20">
        <f t="shared" si="12"/>
        <v>13102.18013979836</v>
      </c>
      <c r="E154" s="20">
        <f t="shared" si="10"/>
        <v>997.8198602016398</v>
      </c>
      <c r="F154" s="20">
        <f t="shared" si="9"/>
        <v>181140.08597945422</v>
      </c>
      <c r="G154" s="21">
        <f t="shared" si="11"/>
        <v>14100</v>
      </c>
    </row>
    <row r="155" spans="2:7" ht="20.25">
      <c r="B155" s="19">
        <v>142</v>
      </c>
      <c r="C155" s="19">
        <v>30</v>
      </c>
      <c r="D155" s="20">
        <f t="shared" si="12"/>
        <v>13169.485859694585</v>
      </c>
      <c r="E155" s="20">
        <f t="shared" si="10"/>
        <v>930.5141403054155</v>
      </c>
      <c r="F155" s="20">
        <f t="shared" si="9"/>
        <v>167970.60011975962</v>
      </c>
      <c r="G155" s="21">
        <f t="shared" si="11"/>
        <v>14100</v>
      </c>
    </row>
    <row r="156" spans="2:7" ht="20.25">
      <c r="B156" s="19">
        <v>143</v>
      </c>
      <c r="C156" s="19">
        <v>30</v>
      </c>
      <c r="D156" s="20">
        <f t="shared" si="12"/>
        <v>13237.137328151919</v>
      </c>
      <c r="E156" s="20">
        <f t="shared" si="10"/>
        <v>862.8626718480801</v>
      </c>
      <c r="F156" s="20">
        <f t="shared" si="9"/>
        <v>154733.46279160772</v>
      </c>
      <c r="G156" s="21">
        <f t="shared" si="11"/>
        <v>14100</v>
      </c>
    </row>
    <row r="157" spans="2:7" ht="20.25">
      <c r="B157" s="19">
        <v>144</v>
      </c>
      <c r="C157" s="19">
        <v>30</v>
      </c>
      <c r="D157" s="20">
        <f t="shared" si="12"/>
        <v>13305.136321275988</v>
      </c>
      <c r="E157" s="20">
        <f t="shared" si="10"/>
        <v>794.8636787240123</v>
      </c>
      <c r="F157" s="20">
        <f t="shared" si="9"/>
        <v>141428.32647033173</v>
      </c>
      <c r="G157" s="21">
        <f t="shared" si="11"/>
        <v>14100</v>
      </c>
    </row>
    <row r="158" spans="2:7" ht="20.25">
      <c r="B158" s="19">
        <v>145</v>
      </c>
      <c r="C158" s="19">
        <v>30</v>
      </c>
      <c r="D158" s="20">
        <f t="shared" si="12"/>
        <v>13373.484624296241</v>
      </c>
      <c r="E158" s="20">
        <f t="shared" si="10"/>
        <v>726.5153757037589</v>
      </c>
      <c r="F158" s="20">
        <f t="shared" si="9"/>
        <v>128054.84184603549</v>
      </c>
      <c r="G158" s="21">
        <f t="shared" si="11"/>
        <v>14100</v>
      </c>
    </row>
    <row r="159" spans="2:7" ht="20.25">
      <c r="B159" s="19">
        <v>146</v>
      </c>
      <c r="C159" s="19">
        <v>30</v>
      </c>
      <c r="D159" s="20">
        <f t="shared" si="12"/>
        <v>13442.184031612831</v>
      </c>
      <c r="E159" s="20">
        <f t="shared" si="10"/>
        <v>657.8159683871687</v>
      </c>
      <c r="F159" s="20">
        <f t="shared" si="9"/>
        <v>114612.65781442265</v>
      </c>
      <c r="G159" s="21">
        <f t="shared" si="11"/>
        <v>14100</v>
      </c>
    </row>
    <row r="160" spans="2:7" ht="20.25">
      <c r="B160" s="19">
        <v>147</v>
      </c>
      <c r="C160" s="19">
        <v>30</v>
      </c>
      <c r="D160" s="20">
        <f t="shared" si="12"/>
        <v>13511.23634684372</v>
      </c>
      <c r="E160" s="20">
        <f t="shared" si="10"/>
        <v>588.7636531562808</v>
      </c>
      <c r="F160" s="20">
        <f t="shared" si="9"/>
        <v>101101.42146757893</v>
      </c>
      <c r="G160" s="21">
        <f t="shared" si="11"/>
        <v>14100</v>
      </c>
    </row>
    <row r="161" spans="2:7" ht="20.25">
      <c r="B161" s="19">
        <v>148</v>
      </c>
      <c r="C161" s="19">
        <v>30</v>
      </c>
      <c r="D161" s="20">
        <f t="shared" si="12"/>
        <v>13580.643382872026</v>
      </c>
      <c r="E161" s="20">
        <f t="shared" si="10"/>
        <v>519.3566171279739</v>
      </c>
      <c r="F161" s="20">
        <f t="shared" si="9"/>
        <v>87520.7780847069</v>
      </c>
      <c r="G161" s="21">
        <f t="shared" si="11"/>
        <v>14100</v>
      </c>
    </row>
    <row r="162" spans="2:7" ht="20.25">
      <c r="B162" s="19">
        <v>149</v>
      </c>
      <c r="C162" s="19">
        <v>30</v>
      </c>
      <c r="D162" s="20">
        <f t="shared" si="12"/>
        <v>13650.406961893628</v>
      </c>
      <c r="E162" s="20">
        <f t="shared" si="10"/>
        <v>449.593038106371</v>
      </c>
      <c r="F162" s="20">
        <f t="shared" si="9"/>
        <v>73870.37112281326</v>
      </c>
      <c r="G162" s="21">
        <f t="shared" si="11"/>
        <v>14100</v>
      </c>
    </row>
    <row r="163" spans="2:7" ht="20.25">
      <c r="B163" s="19">
        <v>150</v>
      </c>
      <c r="C163" s="19">
        <v>30</v>
      </c>
      <c r="D163" s="20">
        <f t="shared" si="12"/>
        <v>13720.528915465</v>
      </c>
      <c r="E163" s="20">
        <f t="shared" si="10"/>
        <v>379.4710845349996</v>
      </c>
      <c r="F163" s="20">
        <f t="shared" si="9"/>
        <v>60149.84220734826</v>
      </c>
      <c r="G163" s="21">
        <f t="shared" si="11"/>
        <v>14100</v>
      </c>
    </row>
    <row r="164" spans="2:7" ht="20.25">
      <c r="B164" s="19">
        <v>151</v>
      </c>
      <c r="C164" s="19">
        <v>30</v>
      </c>
      <c r="D164" s="20">
        <f t="shared" si="12"/>
        <v>13791.011084551294</v>
      </c>
      <c r="E164" s="20">
        <f t="shared" si="10"/>
        <v>308.9889154487068</v>
      </c>
      <c r="F164" s="20">
        <f t="shared" si="9"/>
        <v>46358.83112279697</v>
      </c>
      <c r="G164" s="21">
        <f t="shared" si="11"/>
        <v>14100</v>
      </c>
    </row>
    <row r="165" spans="2:7" ht="20.25">
      <c r="B165" s="19">
        <v>152</v>
      </c>
      <c r="C165" s="19">
        <v>30</v>
      </c>
      <c r="D165" s="20">
        <f t="shared" si="12"/>
        <v>13861.855319574674</v>
      </c>
      <c r="E165" s="20">
        <f t="shared" si="10"/>
        <v>238.14468042532684</v>
      </c>
      <c r="F165" s="20">
        <f t="shared" si="9"/>
        <v>32496.975803222296</v>
      </c>
      <c r="G165" s="21">
        <f t="shared" si="11"/>
        <v>14100</v>
      </c>
    </row>
    <row r="166" spans="2:7" ht="20.25">
      <c r="B166" s="19">
        <v>153</v>
      </c>
      <c r="C166" s="19">
        <v>30</v>
      </c>
      <c r="D166" s="20">
        <f t="shared" si="12"/>
        <v>13933.063480462899</v>
      </c>
      <c r="E166" s="20">
        <f t="shared" si="10"/>
        <v>166.93651953710085</v>
      </c>
      <c r="F166" s="20">
        <f t="shared" si="9"/>
        <v>18563.912322759395</v>
      </c>
      <c r="G166" s="21">
        <f t="shared" si="11"/>
        <v>14100</v>
      </c>
    </row>
    <row r="167" spans="2:7" ht="20.25">
      <c r="B167" s="19">
        <v>154</v>
      </c>
      <c r="C167" s="19">
        <v>30</v>
      </c>
      <c r="D167" s="20">
        <f t="shared" si="12"/>
        <v>14004.637436698154</v>
      </c>
      <c r="E167" s="20">
        <f t="shared" si="10"/>
        <v>95.36256330184621</v>
      </c>
      <c r="F167" s="20">
        <f t="shared" si="9"/>
        <v>4559.274886061241</v>
      </c>
      <c r="G167" s="21">
        <f t="shared" si="11"/>
        <v>14100</v>
      </c>
    </row>
    <row r="168" spans="2:7" ht="20.25">
      <c r="B168" s="19">
        <v>155</v>
      </c>
      <c r="C168" s="19">
        <v>30</v>
      </c>
      <c r="D168" s="20">
        <f t="shared" si="12"/>
        <v>14076.579067366123</v>
      </c>
      <c r="E168" s="20">
        <f t="shared" si="10"/>
        <v>23.42093263387624</v>
      </c>
      <c r="F168" s="20">
        <f t="shared" si="9"/>
        <v>-9517.304181304882</v>
      </c>
      <c r="G168" s="21">
        <f t="shared" si="11"/>
        <v>14100</v>
      </c>
    </row>
    <row r="169" spans="2:7" ht="20.25">
      <c r="B169" s="19">
        <v>156</v>
      </c>
      <c r="C169" s="19">
        <v>30</v>
      </c>
      <c r="D169" s="20">
        <f t="shared" si="12"/>
        <v>14148.890261205333</v>
      </c>
      <c r="E169" s="20">
        <f t="shared" si="10"/>
        <v>-48.8902612053333</v>
      </c>
      <c r="F169" s="20">
        <f t="shared" si="9"/>
        <v>-23666.194442510216</v>
      </c>
      <c r="G169" s="21">
        <f t="shared" si="11"/>
        <v>14100</v>
      </c>
    </row>
    <row r="170" spans="2:7" ht="20.25">
      <c r="B170" s="19">
        <v>157</v>
      </c>
      <c r="C170" s="19">
        <v>30</v>
      </c>
      <c r="D170" s="20">
        <f t="shared" si="12"/>
        <v>14221.57291665673</v>
      </c>
      <c r="E170" s="20">
        <f t="shared" si="10"/>
        <v>-121.57291665673054</v>
      </c>
      <c r="F170" s="20">
        <f t="shared" si="9"/>
        <v>-37887.767359166945</v>
      </c>
      <c r="G170" s="21">
        <f t="shared" si="11"/>
        <v>14100</v>
      </c>
    </row>
    <row r="171" spans="2:7" ht="20.25">
      <c r="B171" s="19">
        <v>158</v>
      </c>
      <c r="C171" s="19">
        <v>30</v>
      </c>
      <c r="D171" s="20">
        <f t="shared" si="12"/>
        <v>14294.628941913528</v>
      </c>
      <c r="E171" s="20">
        <f t="shared" si="10"/>
        <v>-194.62894191352882</v>
      </c>
      <c r="F171" s="20">
        <f t="shared" si="9"/>
        <v>-52182.39630108047</v>
      </c>
      <c r="G171" s="21">
        <f t="shared" si="11"/>
        <v>14100</v>
      </c>
    </row>
    <row r="172" spans="2:7" ht="20.25">
      <c r="B172" s="19">
        <v>159</v>
      </c>
      <c r="C172" s="19">
        <v>30</v>
      </c>
      <c r="D172" s="20">
        <f t="shared" si="12"/>
        <v>14368.060254971304</v>
      </c>
      <c r="E172" s="20">
        <f t="shared" si="10"/>
        <v>-268.0602549713038</v>
      </c>
      <c r="F172" s="20">
        <f t="shared" si="9"/>
        <v>-66550.45655605178</v>
      </c>
      <c r="G172" s="21">
        <f t="shared" si="11"/>
        <v>14100</v>
      </c>
    </row>
  </sheetData>
  <sheetProtection sheet="1"/>
  <mergeCells count="3">
    <mergeCell ref="F4:J4"/>
    <mergeCell ref="H2:I2"/>
    <mergeCell ref="A1:G1"/>
  </mergeCells>
  <conditionalFormatting sqref="B13:G172">
    <cfRule type="cellIs" priority="1" dxfId="24" operator="lessThan" stopIfTrue="1">
      <formula>0</formula>
    </cfRule>
  </conditionalFormatting>
  <hyperlinks>
    <hyperlink ref="H2:I2" location="MENU!A1" display="กลับเมนูหลัก"/>
  </hyperlinks>
  <printOptions/>
  <pageMargins left="0.6" right="0.4330708661417323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5.8515625" style="23" bestFit="1" customWidth="1"/>
    <col min="2" max="2" width="13.140625" style="23" bestFit="1" customWidth="1"/>
    <col min="3" max="3" width="9.140625" style="23" bestFit="1" customWidth="1"/>
    <col min="4" max="4" width="14.421875" style="23" customWidth="1"/>
    <col min="5" max="5" width="11.7109375" style="23" bestFit="1" customWidth="1"/>
    <col min="6" max="6" width="13.7109375" style="23" bestFit="1" customWidth="1"/>
    <col min="7" max="7" width="11.7109375" style="23" bestFit="1" customWidth="1"/>
    <col min="8" max="8" width="10.00390625" style="23" customWidth="1"/>
    <col min="9" max="9" width="10.8515625" style="23" customWidth="1"/>
    <col min="10" max="16384" width="9.00390625" style="23" customWidth="1"/>
  </cols>
  <sheetData>
    <row r="1" spans="1:7" ht="24" customHeight="1">
      <c r="A1" s="101" t="str">
        <f>MENU!B11</f>
        <v>พัฒนาคุณภาพชีวิต (แบบธนาคาร)</v>
      </c>
      <c r="B1" s="101"/>
      <c r="C1" s="101"/>
      <c r="D1" s="101"/>
      <c r="E1" s="101"/>
      <c r="F1" s="101"/>
      <c r="G1" s="101"/>
    </row>
    <row r="2" spans="1:9" ht="21.75" customHeight="1">
      <c r="A2" s="23" t="str">
        <f>"เงินกู้สามัญ ปัจจุบัน อยู่ที่ "&amp;H10&amp;" งวด ผ่อนชำระ อัตราดอกเบี้ยร้อยละ "&amp;E11&amp;" ต่อปี เงินเดือนคงเหลือร้อยละ "&amp;MENU!J11</f>
        <v>เงินกู้สามัญ ปัจจุบัน อยู่ที่ 216 งวด ผ่อนชำระ อัตราดอกเบี้ยร้อยละ 6.75 ต่อปี เงินเดือนคงเหลือร้อยละ 25</v>
      </c>
      <c r="H2" s="100" t="s">
        <v>33</v>
      </c>
      <c r="I2" s="100"/>
    </row>
    <row r="3" ht="21.75" customHeight="1" thickBot="1">
      <c r="A3" s="23" t="str">
        <f>"กู้แบบสหกรณ์รีกู้ใหม่ได้เมื่อชำระแล้ว "&amp;MENU!K11</f>
        <v>กู้แบบสหกรณ์รีกู้ใหม่ได้เมื่อชำระแล้ว 18 งวด</v>
      </c>
    </row>
    <row r="4" spans="4:10" ht="24" customHeight="1" thickBot="1">
      <c r="D4" s="2" t="s">
        <v>58</v>
      </c>
      <c r="E4" s="50">
        <v>1</v>
      </c>
      <c r="F4" s="99" t="str">
        <f>IF(E4=1,"กลุ่ม 1 ลูกจ้างประจำ, ข้าราชการ",IF(E4=2,"กลุ่ม 2 พนง.ราชการ, พกส.วิชาชีพ",IF(E4=3,"กลุ่ม 3 พกส. สนับสนุน/บริการ",IF(E4=4,"กลุ่ม 4 ลูกจ้างชั่วคราว","โปรดระบุจำนวนในช่วง 1-4"))))</f>
        <v>กลุ่ม 1 ลูกจ้างประจำ, ข้าราชการ</v>
      </c>
      <c r="G4" s="99"/>
      <c r="H4" s="99"/>
      <c r="I4" s="99"/>
      <c r="J4" s="99"/>
    </row>
    <row r="5" spans="1:7" ht="21.75" thickBot="1">
      <c r="A5" s="2" t="s">
        <v>0</v>
      </c>
      <c r="B5" s="3"/>
      <c r="C5" s="2" t="s">
        <v>1</v>
      </c>
      <c r="D5" s="2" t="s">
        <v>2</v>
      </c>
      <c r="E5" s="4">
        <f>E8</f>
        <v>3000000</v>
      </c>
      <c r="F5" s="2" t="s">
        <v>3</v>
      </c>
      <c r="G5" s="4"/>
    </row>
    <row r="6" spans="1:7" ht="22.5" thickBot="1">
      <c r="A6" s="2" t="s">
        <v>4</v>
      </c>
      <c r="B6" s="3"/>
      <c r="C6" s="2" t="s">
        <v>1</v>
      </c>
      <c r="D6" s="2" t="s">
        <v>4</v>
      </c>
      <c r="E6" s="5">
        <f>CEILING(($E$11/1200)/((1-(1/((1+($E$11/1200))^$E$10))))*$E$5,100)</f>
        <v>24100</v>
      </c>
      <c r="F6" s="2" t="s">
        <v>5</v>
      </c>
      <c r="G6" s="6">
        <f>E5-G5</f>
        <v>3000000</v>
      </c>
    </row>
    <row r="7" spans="1:6" ht="21.75" thickBot="1">
      <c r="A7" s="2" t="s">
        <v>6</v>
      </c>
      <c r="B7" s="3"/>
      <c r="C7" s="2" t="s">
        <v>7</v>
      </c>
      <c r="D7" s="2" t="s">
        <v>8</v>
      </c>
      <c r="E7" s="7">
        <f>E6</f>
        <v>24100</v>
      </c>
      <c r="F7" s="2" t="s">
        <v>1</v>
      </c>
    </row>
    <row r="8" spans="1:7" ht="21.75" thickBot="1">
      <c r="A8" s="2" t="s">
        <v>9</v>
      </c>
      <c r="B8" s="8">
        <f>SUM(B6*B7)</f>
        <v>0</v>
      </c>
      <c r="C8" s="2" t="s">
        <v>1</v>
      </c>
      <c r="D8" s="65" t="s">
        <v>66</v>
      </c>
      <c r="E8" s="66">
        <f>IF(E4=1,MENU!F11,IF(E4=2,MENU!G11,IF(E4=3,MENU!H11,IF(E4=4,MENU!I11,0))))</f>
        <v>3000000</v>
      </c>
      <c r="F8" s="23" t="s">
        <v>1</v>
      </c>
      <c r="G8" s="56">
        <f>IF(E8&lt;E5,F4&amp;" กู้ได้ไม่เกิน "&amp;E8&amp;" บาท โปรดระบะจำนวน ขอกู้...... ใหม่","")</f>
      </c>
    </row>
    <row r="9" spans="1:7" ht="21.75" thickBot="1">
      <c r="A9" s="2" t="s">
        <v>10</v>
      </c>
      <c r="B9" s="8">
        <f>(E10*B6)+B5</f>
        <v>0</v>
      </c>
      <c r="D9" s="9" t="s">
        <v>11</v>
      </c>
      <c r="E9" s="10">
        <f>J10</f>
        <v>18</v>
      </c>
      <c r="F9" s="9" t="s">
        <v>12</v>
      </c>
      <c r="G9" s="56">
        <f>IF(E10&gt;H10,"จำนวนงวดสูงสุดต้องไม่เกิน "&amp;H10&amp;" งวด หรือคิดเป็น "&amp;J10&amp;" ปี โปรดระบุจำนวน ผ่อนชำระ......ปี ใหม่","")</f>
      </c>
    </row>
    <row r="10" spans="1:11" ht="21.75" thickBot="1">
      <c r="A10" s="2"/>
      <c r="B10" s="11"/>
      <c r="D10" s="9" t="s">
        <v>13</v>
      </c>
      <c r="E10" s="12">
        <f>E9*12</f>
        <v>216</v>
      </c>
      <c r="F10" s="13" t="s">
        <v>7</v>
      </c>
      <c r="G10" s="11" t="s">
        <v>60</v>
      </c>
      <c r="H10" s="57">
        <f>IF(E4=1,MENU!D11,MENU!E11)</f>
        <v>216</v>
      </c>
      <c r="I10" s="13" t="s">
        <v>61</v>
      </c>
      <c r="J10" s="11">
        <f>H10/12</f>
        <v>18</v>
      </c>
      <c r="K10" s="11" t="s">
        <v>12</v>
      </c>
    </row>
    <row r="11" spans="1:6" ht="21.75" thickBot="1">
      <c r="A11" s="2"/>
      <c r="B11" s="11"/>
      <c r="D11" s="9" t="s">
        <v>21</v>
      </c>
      <c r="E11" s="14">
        <f>MENU!C11</f>
        <v>6.75</v>
      </c>
      <c r="F11" s="13" t="s">
        <v>14</v>
      </c>
    </row>
    <row r="12" spans="2:7" ht="21.75" customHeight="1">
      <c r="B12" s="67" t="s">
        <v>67</v>
      </c>
      <c r="C12" s="68"/>
      <c r="D12" s="68"/>
      <c r="E12" s="68"/>
      <c r="F12" s="68"/>
      <c r="G12" s="68"/>
    </row>
    <row r="13" spans="2:7" ht="21">
      <c r="B13" s="16" t="s">
        <v>15</v>
      </c>
      <c r="C13" s="17" t="s">
        <v>16</v>
      </c>
      <c r="D13" s="16" t="s">
        <v>17</v>
      </c>
      <c r="E13" s="16" t="s">
        <v>18</v>
      </c>
      <c r="F13" s="16" t="s">
        <v>19</v>
      </c>
      <c r="G13" s="18" t="s">
        <v>20</v>
      </c>
    </row>
    <row r="14" spans="2:7" ht="20.25">
      <c r="B14" s="19">
        <v>1</v>
      </c>
      <c r="C14" s="19">
        <v>30</v>
      </c>
      <c r="D14" s="20">
        <f>SUM($E$7-E14)</f>
        <v>7456.164383561645</v>
      </c>
      <c r="E14" s="20">
        <f>SUM(E5*E11/100*C14/365)</f>
        <v>16643.835616438355</v>
      </c>
      <c r="F14" s="20">
        <f>SUM(E5-D14)</f>
        <v>2992543.835616438</v>
      </c>
      <c r="G14" s="21">
        <f>D14+E14</f>
        <v>24100</v>
      </c>
    </row>
    <row r="15" spans="2:7" ht="20.25">
      <c r="B15" s="19">
        <v>2</v>
      </c>
      <c r="C15" s="19">
        <v>30</v>
      </c>
      <c r="D15" s="20">
        <f>SUM($E$7-E15)</f>
        <v>7497.530775004696</v>
      </c>
      <c r="E15" s="20">
        <f aca="true" t="shared" si="0" ref="E15:E78">SUM(F14*$E$11/100*C15/365)</f>
        <v>16602.469224995304</v>
      </c>
      <c r="F15" s="20">
        <f aca="true" t="shared" si="1" ref="F15:F46">SUM(F14-D15)</f>
        <v>2985046.3048414337</v>
      </c>
      <c r="G15" s="21">
        <f aca="true" t="shared" si="2" ref="G15:G78">D15+E15</f>
        <v>24100</v>
      </c>
    </row>
    <row r="16" spans="2:7" ht="20.25">
      <c r="B16" s="19">
        <v>3</v>
      </c>
      <c r="C16" s="19">
        <v>30</v>
      </c>
      <c r="D16" s="20">
        <f aca="true" t="shared" si="3" ref="D16:D79">SUM($E$7-E16)</f>
        <v>7539.1266649208155</v>
      </c>
      <c r="E16" s="20">
        <f t="shared" si="0"/>
        <v>16560.873335079184</v>
      </c>
      <c r="F16" s="20">
        <f t="shared" si="1"/>
        <v>2977507.178176513</v>
      </c>
      <c r="G16" s="21">
        <f t="shared" si="2"/>
        <v>24100</v>
      </c>
    </row>
    <row r="17" spans="2:7" ht="20.25">
      <c r="B17" s="19">
        <v>4</v>
      </c>
      <c r="C17" s="19">
        <v>30</v>
      </c>
      <c r="D17" s="20">
        <f t="shared" si="3"/>
        <v>7580.953326554962</v>
      </c>
      <c r="E17" s="20">
        <f t="shared" si="0"/>
        <v>16519.04667344504</v>
      </c>
      <c r="F17" s="20">
        <f t="shared" si="1"/>
        <v>2969926.224849958</v>
      </c>
      <c r="G17" s="21">
        <f t="shared" si="2"/>
        <v>24100</v>
      </c>
    </row>
    <row r="18" spans="2:7" ht="20.25">
      <c r="B18" s="19">
        <v>5</v>
      </c>
      <c r="C18" s="19">
        <v>30</v>
      </c>
      <c r="D18" s="20">
        <f t="shared" si="3"/>
        <v>7623.012040215985</v>
      </c>
      <c r="E18" s="20">
        <f t="shared" si="0"/>
        <v>16476.987959784015</v>
      </c>
      <c r="F18" s="20">
        <f t="shared" si="1"/>
        <v>2962303.212809742</v>
      </c>
      <c r="G18" s="21">
        <f t="shared" si="2"/>
        <v>24100</v>
      </c>
    </row>
    <row r="19" spans="2:7" ht="20.25">
      <c r="B19" s="19">
        <v>6</v>
      </c>
      <c r="C19" s="19">
        <v>30</v>
      </c>
      <c r="D19" s="20">
        <f t="shared" si="3"/>
        <v>7665.304093315815</v>
      </c>
      <c r="E19" s="20">
        <f t="shared" si="0"/>
        <v>16434.695906684185</v>
      </c>
      <c r="F19" s="20">
        <f t="shared" si="1"/>
        <v>2954637.908716426</v>
      </c>
      <c r="G19" s="21">
        <f t="shared" si="2"/>
        <v>24100</v>
      </c>
    </row>
    <row r="20" spans="2:7" ht="20.25">
      <c r="B20" s="19">
        <v>7</v>
      </c>
      <c r="C20" s="19">
        <v>30</v>
      </c>
      <c r="D20" s="20">
        <f t="shared" si="3"/>
        <v>7707.830780408865</v>
      </c>
      <c r="E20" s="20">
        <f t="shared" si="0"/>
        <v>16392.169219591135</v>
      </c>
      <c r="F20" s="20">
        <f t="shared" si="1"/>
        <v>2946930.0779360174</v>
      </c>
      <c r="G20" s="21">
        <f t="shared" si="2"/>
        <v>24100</v>
      </c>
    </row>
    <row r="21" spans="2:7" ht="20.25">
      <c r="B21" s="19">
        <v>8</v>
      </c>
      <c r="C21" s="19">
        <v>30</v>
      </c>
      <c r="D21" s="20">
        <f t="shared" si="3"/>
        <v>7750.593403231684</v>
      </c>
      <c r="E21" s="20">
        <f t="shared" si="0"/>
        <v>16349.406596768316</v>
      </c>
      <c r="F21" s="20">
        <f t="shared" si="1"/>
        <v>2939179.4845327856</v>
      </c>
      <c r="G21" s="21">
        <f t="shared" si="2"/>
        <v>24100</v>
      </c>
    </row>
    <row r="22" spans="2:7" ht="20.25">
      <c r="B22" s="19">
        <v>9</v>
      </c>
      <c r="C22" s="19">
        <v>30</v>
      </c>
      <c r="D22" s="20">
        <f t="shared" si="3"/>
        <v>7793.5932707427655</v>
      </c>
      <c r="E22" s="20">
        <f t="shared" si="0"/>
        <v>16306.406729257234</v>
      </c>
      <c r="F22" s="20">
        <f t="shared" si="1"/>
        <v>2931385.891262043</v>
      </c>
      <c r="G22" s="21">
        <f t="shared" si="2"/>
        <v>24100</v>
      </c>
    </row>
    <row r="23" spans="2:7" ht="20.25">
      <c r="B23" s="19">
        <v>10</v>
      </c>
      <c r="C23" s="19">
        <v>30</v>
      </c>
      <c r="D23" s="20">
        <f t="shared" si="3"/>
        <v>7836.831699162638</v>
      </c>
      <c r="E23" s="20">
        <f t="shared" si="0"/>
        <v>16263.168300837362</v>
      </c>
      <c r="F23" s="20">
        <f t="shared" si="1"/>
        <v>2923549.05956288</v>
      </c>
      <c r="G23" s="21">
        <f t="shared" si="2"/>
        <v>24100</v>
      </c>
    </row>
    <row r="24" spans="2:7" ht="20.25">
      <c r="B24" s="19">
        <v>11</v>
      </c>
      <c r="C24" s="19">
        <v>30</v>
      </c>
      <c r="D24" s="20">
        <f t="shared" si="3"/>
        <v>7880.310012014159</v>
      </c>
      <c r="E24" s="20">
        <f t="shared" si="0"/>
        <v>16219.689987985841</v>
      </c>
      <c r="F24" s="20">
        <f t="shared" si="1"/>
        <v>2915668.749550866</v>
      </c>
      <c r="G24" s="21">
        <f t="shared" si="2"/>
        <v>24100</v>
      </c>
    </row>
    <row r="25" spans="2:7" ht="20.25">
      <c r="B25" s="19">
        <v>12</v>
      </c>
      <c r="C25" s="19">
        <v>30</v>
      </c>
      <c r="D25" s="20">
        <f t="shared" si="3"/>
        <v>7924.0295401630065</v>
      </c>
      <c r="E25" s="20">
        <f t="shared" si="0"/>
        <v>16175.970459836994</v>
      </c>
      <c r="F25" s="20">
        <f t="shared" si="1"/>
        <v>2907744.720010703</v>
      </c>
      <c r="G25" s="21">
        <f t="shared" si="2"/>
        <v>24100</v>
      </c>
    </row>
    <row r="26" spans="2:7" ht="20.25">
      <c r="B26" s="19">
        <v>13</v>
      </c>
      <c r="C26" s="19">
        <v>30</v>
      </c>
      <c r="D26" s="20">
        <f t="shared" si="3"/>
        <v>7967.991621858429</v>
      </c>
      <c r="E26" s="20">
        <f t="shared" si="0"/>
        <v>16132.00837814157</v>
      </c>
      <c r="F26" s="20">
        <f t="shared" si="1"/>
        <v>2899776.7283888445</v>
      </c>
      <c r="G26" s="21">
        <f t="shared" si="2"/>
        <v>24100</v>
      </c>
    </row>
    <row r="27" spans="2:7" ht="20.25">
      <c r="B27" s="19">
        <v>14</v>
      </c>
      <c r="C27" s="19">
        <v>30</v>
      </c>
      <c r="D27" s="20">
        <f t="shared" si="3"/>
        <v>8012.19760277422</v>
      </c>
      <c r="E27" s="20">
        <f t="shared" si="0"/>
        <v>16087.80239722578</v>
      </c>
      <c r="F27" s="20">
        <f t="shared" si="1"/>
        <v>2891764.5307860705</v>
      </c>
      <c r="G27" s="21">
        <f t="shared" si="2"/>
        <v>24100</v>
      </c>
    </row>
    <row r="28" spans="2:7" ht="20.25">
      <c r="B28" s="19">
        <v>15</v>
      </c>
      <c r="C28" s="19">
        <v>30</v>
      </c>
      <c r="D28" s="20">
        <f t="shared" si="3"/>
        <v>8056.648836049884</v>
      </c>
      <c r="E28" s="20">
        <f t="shared" si="0"/>
        <v>16043.351163950116</v>
      </c>
      <c r="F28" s="20">
        <f t="shared" si="1"/>
        <v>2883707.881950021</v>
      </c>
      <c r="G28" s="21">
        <f t="shared" si="2"/>
        <v>24100</v>
      </c>
    </row>
    <row r="29" spans="2:7" ht="20.25">
      <c r="B29" s="19">
        <v>16</v>
      </c>
      <c r="C29" s="19">
        <v>30</v>
      </c>
      <c r="D29" s="20">
        <f t="shared" si="3"/>
        <v>8101.346682332076</v>
      </c>
      <c r="E29" s="20">
        <f t="shared" si="0"/>
        <v>15998.653317667924</v>
      </c>
      <c r="F29" s="20">
        <f t="shared" si="1"/>
        <v>2875606.535267689</v>
      </c>
      <c r="G29" s="21">
        <f t="shared" si="2"/>
        <v>24100</v>
      </c>
    </row>
    <row r="30" spans="2:7" ht="20.25">
      <c r="B30" s="19">
        <v>17</v>
      </c>
      <c r="C30" s="19">
        <v>30</v>
      </c>
      <c r="D30" s="20">
        <f t="shared" si="3"/>
        <v>8146.2925098162505</v>
      </c>
      <c r="E30" s="20">
        <f t="shared" si="0"/>
        <v>15953.70749018375</v>
      </c>
      <c r="F30" s="20">
        <f t="shared" si="1"/>
        <v>2867460.2427578727</v>
      </c>
      <c r="G30" s="21">
        <f t="shared" si="2"/>
        <v>24100</v>
      </c>
    </row>
    <row r="31" spans="2:7" ht="20.25">
      <c r="B31" s="19">
        <v>18</v>
      </c>
      <c r="C31" s="19">
        <v>30</v>
      </c>
      <c r="D31" s="20">
        <f t="shared" si="3"/>
        <v>8191.487694288513</v>
      </c>
      <c r="E31" s="20">
        <f t="shared" si="0"/>
        <v>15908.512305711487</v>
      </c>
      <c r="F31" s="20">
        <f t="shared" si="1"/>
        <v>2859268.755063584</v>
      </c>
      <c r="G31" s="21">
        <f t="shared" si="2"/>
        <v>24100</v>
      </c>
    </row>
    <row r="32" spans="2:7" ht="20.25">
      <c r="B32" s="19">
        <v>19</v>
      </c>
      <c r="C32" s="19">
        <v>30</v>
      </c>
      <c r="D32" s="20">
        <f t="shared" si="3"/>
        <v>8236.933619167788</v>
      </c>
      <c r="E32" s="20">
        <f t="shared" si="0"/>
        <v>15863.066380832212</v>
      </c>
      <c r="F32" s="20">
        <f t="shared" si="1"/>
        <v>2851031.8214444164</v>
      </c>
      <c r="G32" s="21">
        <f t="shared" si="2"/>
        <v>24100</v>
      </c>
    </row>
    <row r="33" spans="2:7" ht="20.25">
      <c r="B33" s="19">
        <v>20</v>
      </c>
      <c r="C33" s="19">
        <v>30</v>
      </c>
      <c r="D33" s="20">
        <f t="shared" si="3"/>
        <v>8282.631675548102</v>
      </c>
      <c r="E33" s="20">
        <f t="shared" si="0"/>
        <v>15817.368324451898</v>
      </c>
      <c r="F33" s="20">
        <f t="shared" si="1"/>
        <v>2842749.1897688685</v>
      </c>
      <c r="G33" s="21">
        <f t="shared" si="2"/>
        <v>24100</v>
      </c>
    </row>
    <row r="34" spans="2:7" ht="20.25">
      <c r="B34" s="19">
        <v>21</v>
      </c>
      <c r="C34" s="19">
        <v>30</v>
      </c>
      <c r="D34" s="20">
        <f t="shared" si="3"/>
        <v>8328.58326224121</v>
      </c>
      <c r="E34" s="20">
        <f t="shared" si="0"/>
        <v>15771.41673775879</v>
      </c>
      <c r="F34" s="20">
        <f t="shared" si="1"/>
        <v>2834420.6065066275</v>
      </c>
      <c r="G34" s="21">
        <f t="shared" si="2"/>
        <v>24100</v>
      </c>
    </row>
    <row r="35" spans="2:7" ht="20.25">
      <c r="B35" s="19">
        <v>22</v>
      </c>
      <c r="C35" s="19">
        <v>30</v>
      </c>
      <c r="D35" s="20">
        <f t="shared" si="3"/>
        <v>8374.789785819396</v>
      </c>
      <c r="E35" s="20">
        <f t="shared" si="0"/>
        <v>15725.210214180604</v>
      </c>
      <c r="F35" s="20">
        <f t="shared" si="1"/>
        <v>2826045.816720808</v>
      </c>
      <c r="G35" s="21">
        <f t="shared" si="2"/>
        <v>24100</v>
      </c>
    </row>
    <row r="36" spans="2:7" ht="20.25">
      <c r="B36" s="19">
        <v>23</v>
      </c>
      <c r="C36" s="19">
        <v>30</v>
      </c>
      <c r="D36" s="20">
        <f t="shared" si="3"/>
        <v>8421.252660658532</v>
      </c>
      <c r="E36" s="20">
        <f t="shared" si="0"/>
        <v>15678.747339341468</v>
      </c>
      <c r="F36" s="20">
        <f t="shared" si="1"/>
        <v>2817624.5640601492</v>
      </c>
      <c r="G36" s="21">
        <f t="shared" si="2"/>
        <v>24100</v>
      </c>
    </row>
    <row r="37" spans="2:7" ht="20.25">
      <c r="B37" s="19">
        <v>24</v>
      </c>
      <c r="C37" s="19">
        <v>30</v>
      </c>
      <c r="D37" s="20">
        <f t="shared" si="3"/>
        <v>8467.973308981364</v>
      </c>
      <c r="E37" s="20">
        <f t="shared" si="0"/>
        <v>15632.026691018636</v>
      </c>
      <c r="F37" s="20">
        <f t="shared" si="1"/>
        <v>2809156.590751168</v>
      </c>
      <c r="G37" s="21">
        <f t="shared" si="2"/>
        <v>24100</v>
      </c>
    </row>
    <row r="38" spans="2:7" ht="20.25">
      <c r="B38" s="19">
        <v>25</v>
      </c>
      <c r="C38" s="19">
        <v>30</v>
      </c>
      <c r="D38" s="20">
        <f t="shared" si="3"/>
        <v>8514.953160901054</v>
      </c>
      <c r="E38" s="20">
        <f t="shared" si="0"/>
        <v>15585.046839098946</v>
      </c>
      <c r="F38" s="20">
        <f t="shared" si="1"/>
        <v>2800641.6375902668</v>
      </c>
      <c r="G38" s="21">
        <f t="shared" si="2"/>
        <v>24100</v>
      </c>
    </row>
    <row r="39" spans="2:7" ht="20.25">
      <c r="B39" s="19">
        <v>26</v>
      </c>
      <c r="C39" s="19">
        <v>30</v>
      </c>
      <c r="D39" s="20">
        <f t="shared" si="3"/>
        <v>8562.193654464956</v>
      </c>
      <c r="E39" s="20">
        <f t="shared" si="0"/>
        <v>15537.806345535044</v>
      </c>
      <c r="F39" s="20">
        <f t="shared" si="1"/>
        <v>2792079.4439358017</v>
      </c>
      <c r="G39" s="21">
        <f t="shared" si="2"/>
        <v>24100</v>
      </c>
    </row>
    <row r="40" spans="2:7" ht="20.25">
      <c r="B40" s="19">
        <v>27</v>
      </c>
      <c r="C40" s="19">
        <v>30</v>
      </c>
      <c r="D40" s="20">
        <f t="shared" si="3"/>
        <v>8609.696235698635</v>
      </c>
      <c r="E40" s="20">
        <f t="shared" si="0"/>
        <v>15490.303764301365</v>
      </c>
      <c r="F40" s="20">
        <f t="shared" si="1"/>
        <v>2783469.747700103</v>
      </c>
      <c r="G40" s="21">
        <f t="shared" si="2"/>
        <v>24100</v>
      </c>
    </row>
    <row r="41" spans="2:7" ht="20.25">
      <c r="B41" s="19">
        <v>28</v>
      </c>
      <c r="C41" s="19">
        <v>30</v>
      </c>
      <c r="D41" s="20">
        <f t="shared" si="3"/>
        <v>8657.462358650113</v>
      </c>
      <c r="E41" s="20">
        <f t="shared" si="0"/>
        <v>15442.537641349887</v>
      </c>
      <c r="F41" s="20">
        <f t="shared" si="1"/>
        <v>2774812.285341453</v>
      </c>
      <c r="G41" s="21">
        <f t="shared" si="2"/>
        <v>24100</v>
      </c>
    </row>
    <row r="42" spans="2:7" ht="20.25">
      <c r="B42" s="19">
        <v>29</v>
      </c>
      <c r="C42" s="19">
        <v>30</v>
      </c>
      <c r="D42" s="20">
        <f t="shared" si="3"/>
        <v>8705.493485434406</v>
      </c>
      <c r="E42" s="20">
        <f t="shared" si="0"/>
        <v>15394.506514565594</v>
      </c>
      <c r="F42" s="20">
        <f t="shared" si="1"/>
        <v>2766106.7918560184</v>
      </c>
      <c r="G42" s="21">
        <f t="shared" si="2"/>
        <v>24100</v>
      </c>
    </row>
    <row r="43" spans="2:7" ht="20.25">
      <c r="B43" s="19">
        <v>30</v>
      </c>
      <c r="C43" s="19">
        <v>30</v>
      </c>
      <c r="D43" s="20">
        <f t="shared" si="3"/>
        <v>8753.791086278254</v>
      </c>
      <c r="E43" s="20">
        <f t="shared" si="0"/>
        <v>15346.208913721746</v>
      </c>
      <c r="F43" s="20">
        <f t="shared" si="1"/>
        <v>2757353.00076974</v>
      </c>
      <c r="G43" s="21">
        <f t="shared" si="2"/>
        <v>24100</v>
      </c>
    </row>
    <row r="44" spans="2:7" ht="20.25">
      <c r="B44" s="19">
        <v>31</v>
      </c>
      <c r="C44" s="19">
        <v>30</v>
      </c>
      <c r="D44" s="20">
        <f t="shared" si="3"/>
        <v>8802.35663956514</v>
      </c>
      <c r="E44" s="20">
        <f t="shared" si="0"/>
        <v>15297.64336043486</v>
      </c>
      <c r="F44" s="20">
        <f t="shared" si="1"/>
        <v>2748550.644130175</v>
      </c>
      <c r="G44" s="21">
        <f t="shared" si="2"/>
        <v>24100</v>
      </c>
    </row>
    <row r="45" spans="2:7" ht="20.25">
      <c r="B45" s="19">
        <v>32</v>
      </c>
      <c r="C45" s="19">
        <v>30</v>
      </c>
      <c r="D45" s="20">
        <f t="shared" si="3"/>
        <v>8851.191631880538</v>
      </c>
      <c r="E45" s="20">
        <f t="shared" si="0"/>
        <v>15248.808368119462</v>
      </c>
      <c r="F45" s="20">
        <f t="shared" si="1"/>
        <v>2739699.4524982944</v>
      </c>
      <c r="G45" s="21">
        <f t="shared" si="2"/>
        <v>24100</v>
      </c>
    </row>
    <row r="46" spans="2:7" ht="20.25">
      <c r="B46" s="19">
        <v>33</v>
      </c>
      <c r="C46" s="19">
        <v>30</v>
      </c>
      <c r="D46" s="20">
        <f t="shared" si="3"/>
        <v>8900.297558057406</v>
      </c>
      <c r="E46" s="20">
        <f t="shared" si="0"/>
        <v>15199.702441942594</v>
      </c>
      <c r="F46" s="20">
        <f t="shared" si="1"/>
        <v>2730799.154940237</v>
      </c>
      <c r="G46" s="21">
        <f t="shared" si="2"/>
        <v>24100</v>
      </c>
    </row>
    <row r="47" spans="2:7" ht="20.25">
      <c r="B47" s="19">
        <v>34</v>
      </c>
      <c r="C47" s="19">
        <v>30</v>
      </c>
      <c r="D47" s="20">
        <f t="shared" si="3"/>
        <v>8949.675921221971</v>
      </c>
      <c r="E47" s="20">
        <f t="shared" si="0"/>
        <v>15150.324078778029</v>
      </c>
      <c r="F47" s="20">
        <f aca="true" t="shared" si="4" ref="F47:F78">SUM(F46-D47)</f>
        <v>2721849.4790190146</v>
      </c>
      <c r="G47" s="21">
        <f t="shared" si="2"/>
        <v>24100</v>
      </c>
    </row>
    <row r="48" spans="2:7" ht="20.25">
      <c r="B48" s="19">
        <v>35</v>
      </c>
      <c r="C48" s="19">
        <v>30</v>
      </c>
      <c r="D48" s="20">
        <f t="shared" si="3"/>
        <v>8999.328232839714</v>
      </c>
      <c r="E48" s="20">
        <f t="shared" si="0"/>
        <v>15100.671767160286</v>
      </c>
      <c r="F48" s="20">
        <f t="shared" si="4"/>
        <v>2712850.150786175</v>
      </c>
      <c r="G48" s="21">
        <f t="shared" si="2"/>
        <v>24100</v>
      </c>
    </row>
    <row r="49" spans="2:7" ht="20.25">
      <c r="B49" s="19">
        <v>36</v>
      </c>
      <c r="C49" s="19">
        <v>30</v>
      </c>
      <c r="D49" s="20">
        <f t="shared" si="3"/>
        <v>9049.256012761634</v>
      </c>
      <c r="E49" s="20">
        <f t="shared" si="0"/>
        <v>15050.743987238366</v>
      </c>
      <c r="F49" s="20">
        <f t="shared" si="4"/>
        <v>2703800.8947734134</v>
      </c>
      <c r="G49" s="21">
        <f t="shared" si="2"/>
        <v>24100</v>
      </c>
    </row>
    <row r="50" spans="2:7" ht="20.25">
      <c r="B50" s="19">
        <v>37</v>
      </c>
      <c r="C50" s="19">
        <v>30</v>
      </c>
      <c r="D50" s="20">
        <f t="shared" si="3"/>
        <v>9099.46078927079</v>
      </c>
      <c r="E50" s="20">
        <f t="shared" si="0"/>
        <v>15000.53921072921</v>
      </c>
      <c r="F50" s="20">
        <f t="shared" si="4"/>
        <v>2694701.4339841427</v>
      </c>
      <c r="G50" s="21">
        <f t="shared" si="2"/>
        <v>24100</v>
      </c>
    </row>
    <row r="51" spans="2:7" ht="20.25">
      <c r="B51" s="19">
        <v>38</v>
      </c>
      <c r="C51" s="19">
        <v>30</v>
      </c>
      <c r="D51" s="20">
        <f t="shared" si="3"/>
        <v>9149.94409912907</v>
      </c>
      <c r="E51" s="20">
        <f t="shared" si="0"/>
        <v>14950.05590087093</v>
      </c>
      <c r="F51" s="20">
        <f t="shared" si="4"/>
        <v>2685551.4898850136</v>
      </c>
      <c r="G51" s="21">
        <f t="shared" si="2"/>
        <v>24100</v>
      </c>
    </row>
    <row r="52" spans="2:7" ht="20.25">
      <c r="B52" s="19">
        <v>39</v>
      </c>
      <c r="C52" s="19">
        <v>30</v>
      </c>
      <c r="D52" s="20">
        <f t="shared" si="3"/>
        <v>9200.70748762424</v>
      </c>
      <c r="E52" s="20">
        <f t="shared" si="0"/>
        <v>14899.29251237576</v>
      </c>
      <c r="F52" s="20">
        <f t="shared" si="4"/>
        <v>2676350.7823973894</v>
      </c>
      <c r="G52" s="21">
        <f t="shared" si="2"/>
        <v>24100</v>
      </c>
    </row>
    <row r="53" spans="2:7" ht="20.25">
      <c r="B53" s="19">
        <v>40</v>
      </c>
      <c r="C53" s="19">
        <v>30</v>
      </c>
      <c r="D53" s="20">
        <f t="shared" si="3"/>
        <v>9251.752508617223</v>
      </c>
      <c r="E53" s="20">
        <f t="shared" si="0"/>
        <v>14848.247491382777</v>
      </c>
      <c r="F53" s="20">
        <f t="shared" si="4"/>
        <v>2667099.0298887724</v>
      </c>
      <c r="G53" s="21">
        <f t="shared" si="2"/>
        <v>24100</v>
      </c>
    </row>
    <row r="54" spans="2:7" ht="20.25">
      <c r="B54" s="19">
        <v>41</v>
      </c>
      <c r="C54" s="19">
        <v>30</v>
      </c>
      <c r="D54" s="20">
        <f t="shared" si="3"/>
        <v>9303.080724589687</v>
      </c>
      <c r="E54" s="20">
        <f t="shared" si="0"/>
        <v>14796.919275410313</v>
      </c>
      <c r="F54" s="20">
        <f t="shared" si="4"/>
        <v>2657795.949164183</v>
      </c>
      <c r="G54" s="21">
        <f t="shared" si="2"/>
        <v>24100</v>
      </c>
    </row>
    <row r="55" spans="2:7" ht="20.25">
      <c r="B55" s="19">
        <v>42</v>
      </c>
      <c r="C55" s="19">
        <v>30</v>
      </c>
      <c r="D55" s="20">
        <f t="shared" si="3"/>
        <v>9354.693706691862</v>
      </c>
      <c r="E55" s="20">
        <f t="shared" si="0"/>
        <v>14745.306293308138</v>
      </c>
      <c r="F55" s="20">
        <f t="shared" si="4"/>
        <v>2648441.255457491</v>
      </c>
      <c r="G55" s="21">
        <f t="shared" si="2"/>
        <v>24100</v>
      </c>
    </row>
    <row r="56" spans="2:7" ht="20.25">
      <c r="B56" s="19">
        <v>43</v>
      </c>
      <c r="C56" s="19">
        <v>30</v>
      </c>
      <c r="D56" s="20">
        <f t="shared" si="3"/>
        <v>9406.593034790632</v>
      </c>
      <c r="E56" s="20">
        <f t="shared" si="0"/>
        <v>14693.406965209368</v>
      </c>
      <c r="F56" s="20">
        <f t="shared" si="4"/>
        <v>2639034.6624227003</v>
      </c>
      <c r="G56" s="21">
        <f t="shared" si="2"/>
        <v>24100</v>
      </c>
    </row>
    <row r="57" spans="2:7" ht="20.25">
      <c r="B57" s="19">
        <v>44</v>
      </c>
      <c r="C57" s="19">
        <v>30</v>
      </c>
      <c r="D57" s="20">
        <f t="shared" si="3"/>
        <v>9458.780297517898</v>
      </c>
      <c r="E57" s="20">
        <f t="shared" si="0"/>
        <v>14641.219702482102</v>
      </c>
      <c r="F57" s="20">
        <f t="shared" si="4"/>
        <v>2629575.8821251825</v>
      </c>
      <c r="G57" s="21">
        <f t="shared" si="2"/>
        <v>24100</v>
      </c>
    </row>
    <row r="58" spans="2:7" ht="20.25">
      <c r="B58" s="19">
        <v>45</v>
      </c>
      <c r="C58" s="19">
        <v>30</v>
      </c>
      <c r="D58" s="20">
        <f t="shared" si="3"/>
        <v>9511.257092319194</v>
      </c>
      <c r="E58" s="20">
        <f t="shared" si="0"/>
        <v>14588.742907680806</v>
      </c>
      <c r="F58" s="20">
        <f t="shared" si="4"/>
        <v>2620064.6250328636</v>
      </c>
      <c r="G58" s="21">
        <f t="shared" si="2"/>
        <v>24100</v>
      </c>
    </row>
    <row r="59" spans="2:7" ht="20.25">
      <c r="B59" s="19">
        <v>46</v>
      </c>
      <c r="C59" s="19">
        <v>30</v>
      </c>
      <c r="D59" s="20">
        <f t="shared" si="3"/>
        <v>9564.025025502608</v>
      </c>
      <c r="E59" s="20">
        <f t="shared" si="0"/>
        <v>14535.974974497392</v>
      </c>
      <c r="F59" s="20">
        <f t="shared" si="4"/>
        <v>2610500.600007361</v>
      </c>
      <c r="G59" s="21">
        <f t="shared" si="2"/>
        <v>24100</v>
      </c>
    </row>
    <row r="60" spans="2:7" ht="20.25">
      <c r="B60" s="19">
        <v>47</v>
      </c>
      <c r="C60" s="19">
        <v>30</v>
      </c>
      <c r="D60" s="20">
        <f t="shared" si="3"/>
        <v>9617.08571228793</v>
      </c>
      <c r="E60" s="20">
        <f t="shared" si="0"/>
        <v>14482.91428771207</v>
      </c>
      <c r="F60" s="20">
        <f t="shared" si="4"/>
        <v>2600883.5142950728</v>
      </c>
      <c r="G60" s="21">
        <f t="shared" si="2"/>
        <v>24100</v>
      </c>
    </row>
    <row r="61" spans="2:7" ht="20.25">
      <c r="B61" s="19">
        <v>48</v>
      </c>
      <c r="C61" s="19">
        <v>30</v>
      </c>
      <c r="D61" s="20">
        <f t="shared" si="3"/>
        <v>9670.440776856101</v>
      </c>
      <c r="E61" s="20">
        <f t="shared" si="0"/>
        <v>14429.559223143899</v>
      </c>
      <c r="F61" s="20">
        <f t="shared" si="4"/>
        <v>2591213.0735182166</v>
      </c>
      <c r="G61" s="21">
        <f t="shared" si="2"/>
        <v>24100</v>
      </c>
    </row>
    <row r="62" spans="2:7" ht="20.25">
      <c r="B62" s="19">
        <v>49</v>
      </c>
      <c r="C62" s="19">
        <v>30</v>
      </c>
      <c r="D62" s="20">
        <f t="shared" si="3"/>
        <v>9724.091852398937</v>
      </c>
      <c r="E62" s="20">
        <f t="shared" si="0"/>
        <v>14375.908147601063</v>
      </c>
      <c r="F62" s="20">
        <f t="shared" si="4"/>
        <v>2581488.9816658176</v>
      </c>
      <c r="G62" s="21">
        <f t="shared" si="2"/>
        <v>24100</v>
      </c>
    </row>
    <row r="63" spans="2:7" ht="20.25">
      <c r="B63" s="19">
        <v>50</v>
      </c>
      <c r="C63" s="19">
        <v>30</v>
      </c>
      <c r="D63" s="20">
        <f t="shared" si="3"/>
        <v>9778.040581169094</v>
      </c>
      <c r="E63" s="20">
        <f t="shared" si="0"/>
        <v>14321.959418830906</v>
      </c>
      <c r="F63" s="20">
        <f t="shared" si="4"/>
        <v>2571710.9410846485</v>
      </c>
      <c r="G63" s="21">
        <f t="shared" si="2"/>
        <v>24100</v>
      </c>
    </row>
    <row r="64" spans="2:7" ht="20.25">
      <c r="B64" s="19">
        <v>51</v>
      </c>
      <c r="C64" s="19">
        <v>30</v>
      </c>
      <c r="D64" s="20">
        <f t="shared" si="3"/>
        <v>9832.288614530375</v>
      </c>
      <c r="E64" s="20">
        <f t="shared" si="0"/>
        <v>14267.711385469625</v>
      </c>
      <c r="F64" s="20">
        <f t="shared" si="4"/>
        <v>2561878.652470118</v>
      </c>
      <c r="G64" s="21">
        <f t="shared" si="2"/>
        <v>24100</v>
      </c>
    </row>
    <row r="65" spans="2:7" ht="20.25">
      <c r="B65" s="19">
        <v>52</v>
      </c>
      <c r="C65" s="19">
        <v>30</v>
      </c>
      <c r="D65" s="20">
        <f t="shared" si="3"/>
        <v>9886.83761300825</v>
      </c>
      <c r="E65" s="20">
        <f t="shared" si="0"/>
        <v>14213.16238699175</v>
      </c>
      <c r="F65" s="20">
        <f t="shared" si="4"/>
        <v>2551991.8148571094</v>
      </c>
      <c r="G65" s="21">
        <f t="shared" si="2"/>
        <v>24100</v>
      </c>
    </row>
    <row r="66" spans="2:7" ht="20.25">
      <c r="B66" s="19">
        <v>53</v>
      </c>
      <c r="C66" s="19">
        <v>30</v>
      </c>
      <c r="D66" s="20">
        <f t="shared" si="3"/>
        <v>9941.689246340695</v>
      </c>
      <c r="E66" s="20">
        <f t="shared" si="0"/>
        <v>14158.310753659305</v>
      </c>
      <c r="F66" s="20">
        <f t="shared" si="4"/>
        <v>2542050.125610769</v>
      </c>
      <c r="G66" s="21">
        <f t="shared" si="2"/>
        <v>24100</v>
      </c>
    </row>
    <row r="67" spans="2:7" ht="20.25">
      <c r="B67" s="19">
        <v>54</v>
      </c>
      <c r="C67" s="19">
        <v>30</v>
      </c>
      <c r="D67" s="20">
        <f t="shared" si="3"/>
        <v>9996.845193529294</v>
      </c>
      <c r="E67" s="20">
        <f t="shared" si="0"/>
        <v>14103.154806470706</v>
      </c>
      <c r="F67" s="20">
        <f t="shared" si="4"/>
        <v>2532053.2804172393</v>
      </c>
      <c r="G67" s="21">
        <f t="shared" si="2"/>
        <v>24100</v>
      </c>
    </row>
    <row r="68" spans="2:7" ht="20.25">
      <c r="B68" s="19">
        <v>55</v>
      </c>
      <c r="C68" s="19">
        <v>30</v>
      </c>
      <c r="D68" s="20">
        <f t="shared" si="3"/>
        <v>10052.30714289066</v>
      </c>
      <c r="E68" s="20">
        <f t="shared" si="0"/>
        <v>14047.69285710934</v>
      </c>
      <c r="F68" s="20">
        <f t="shared" si="4"/>
        <v>2522000.973274349</v>
      </c>
      <c r="G68" s="21">
        <f t="shared" si="2"/>
        <v>24100</v>
      </c>
    </row>
    <row r="69" spans="2:7" ht="20.25">
      <c r="B69" s="19">
        <v>56</v>
      </c>
      <c r="C69" s="19">
        <v>30</v>
      </c>
      <c r="D69" s="20">
        <f t="shared" si="3"/>
        <v>10108.076792108068</v>
      </c>
      <c r="E69" s="20">
        <f t="shared" si="0"/>
        <v>13991.923207891932</v>
      </c>
      <c r="F69" s="20">
        <f t="shared" si="4"/>
        <v>2511892.896482241</v>
      </c>
      <c r="G69" s="21">
        <f t="shared" si="2"/>
        <v>24100</v>
      </c>
    </row>
    <row r="70" spans="2:7" ht="20.25">
      <c r="B70" s="19">
        <v>57</v>
      </c>
      <c r="C70" s="19">
        <v>30</v>
      </c>
      <c r="D70" s="20">
        <f t="shared" si="3"/>
        <v>10164.155848283459</v>
      </c>
      <c r="E70" s="20">
        <f t="shared" si="0"/>
        <v>13935.844151716541</v>
      </c>
      <c r="F70" s="20">
        <f t="shared" si="4"/>
        <v>2501728.7406339576</v>
      </c>
      <c r="G70" s="21">
        <f t="shared" si="2"/>
        <v>24100</v>
      </c>
    </row>
    <row r="71" spans="2:7" ht="20.25">
      <c r="B71" s="19">
        <v>58</v>
      </c>
      <c r="C71" s="19">
        <v>30</v>
      </c>
      <c r="D71" s="20">
        <f t="shared" si="3"/>
        <v>10220.546027989689</v>
      </c>
      <c r="E71" s="20">
        <f t="shared" si="0"/>
        <v>13879.453972010311</v>
      </c>
      <c r="F71" s="20">
        <f t="shared" si="4"/>
        <v>2491508.194605968</v>
      </c>
      <c r="G71" s="21">
        <f t="shared" si="2"/>
        <v>24100</v>
      </c>
    </row>
    <row r="72" spans="2:7" ht="20.25">
      <c r="B72" s="19">
        <v>59</v>
      </c>
      <c r="C72" s="19">
        <v>30</v>
      </c>
      <c r="D72" s="20">
        <f t="shared" si="3"/>
        <v>10277.249057323052</v>
      </c>
      <c r="E72" s="20">
        <f t="shared" si="0"/>
        <v>13822.750942676948</v>
      </c>
      <c r="F72" s="20">
        <f t="shared" si="4"/>
        <v>2481230.9455486448</v>
      </c>
      <c r="G72" s="21">
        <f t="shared" si="2"/>
        <v>24100</v>
      </c>
    </row>
    <row r="73" spans="2:7" ht="20.25">
      <c r="B73" s="19">
        <v>60</v>
      </c>
      <c r="C73" s="19">
        <v>30</v>
      </c>
      <c r="D73" s="20">
        <f t="shared" si="3"/>
        <v>10334.26667195615</v>
      </c>
      <c r="E73" s="20">
        <f t="shared" si="0"/>
        <v>13765.73332804385</v>
      </c>
      <c r="F73" s="20">
        <f t="shared" si="4"/>
        <v>2470896.6788766887</v>
      </c>
      <c r="G73" s="21">
        <f t="shared" si="2"/>
        <v>24100</v>
      </c>
    </row>
    <row r="74" spans="2:7" ht="20.25">
      <c r="B74" s="19">
        <v>61</v>
      </c>
      <c r="C74" s="19">
        <v>30</v>
      </c>
      <c r="D74" s="20">
        <f t="shared" si="3"/>
        <v>10391.600617190974</v>
      </c>
      <c r="E74" s="20">
        <f t="shared" si="0"/>
        <v>13708.399382809026</v>
      </c>
      <c r="F74" s="20">
        <f t="shared" si="4"/>
        <v>2460505.078259498</v>
      </c>
      <c r="G74" s="21">
        <f t="shared" si="2"/>
        <v>24100</v>
      </c>
    </row>
    <row r="75" spans="2:7" ht="20.25">
      <c r="B75" s="19">
        <v>62</v>
      </c>
      <c r="C75" s="19">
        <v>30</v>
      </c>
      <c r="D75" s="20">
        <f t="shared" si="3"/>
        <v>10449.252648012372</v>
      </c>
      <c r="E75" s="20">
        <f t="shared" si="0"/>
        <v>13650.747351987628</v>
      </c>
      <c r="F75" s="20">
        <f t="shared" si="4"/>
        <v>2450055.8256114856</v>
      </c>
      <c r="G75" s="21">
        <f t="shared" si="2"/>
        <v>24100</v>
      </c>
    </row>
    <row r="76" spans="2:7" ht="20.25">
      <c r="B76" s="19">
        <v>63</v>
      </c>
      <c r="C76" s="19">
        <v>30</v>
      </c>
      <c r="D76" s="20">
        <f t="shared" si="3"/>
        <v>10507.224529141758</v>
      </c>
      <c r="E76" s="20">
        <f t="shared" si="0"/>
        <v>13592.775470858242</v>
      </c>
      <c r="F76" s="20">
        <f t="shared" si="4"/>
        <v>2439548.601082344</v>
      </c>
      <c r="G76" s="21">
        <f t="shared" si="2"/>
        <v>24100</v>
      </c>
    </row>
    <row r="77" spans="2:7" ht="20.25">
      <c r="B77" s="19">
        <v>64</v>
      </c>
      <c r="C77" s="19">
        <v>30</v>
      </c>
      <c r="D77" s="20">
        <f t="shared" si="3"/>
        <v>10565.518035091105</v>
      </c>
      <c r="E77" s="20">
        <f t="shared" si="0"/>
        <v>13534.481964908895</v>
      </c>
      <c r="F77" s="20">
        <f t="shared" si="4"/>
        <v>2428983.083047253</v>
      </c>
      <c r="G77" s="21">
        <f t="shared" si="2"/>
        <v>24100</v>
      </c>
    </row>
    <row r="78" spans="2:7" ht="20.25">
      <c r="B78" s="19">
        <v>65</v>
      </c>
      <c r="C78" s="19">
        <v>30</v>
      </c>
      <c r="D78" s="20">
        <f t="shared" si="3"/>
        <v>10624.134950217296</v>
      </c>
      <c r="E78" s="20">
        <f t="shared" si="0"/>
        <v>13475.865049782704</v>
      </c>
      <c r="F78" s="20">
        <f t="shared" si="4"/>
        <v>2418358.9480970358</v>
      </c>
      <c r="G78" s="21">
        <f t="shared" si="2"/>
        <v>24100</v>
      </c>
    </row>
    <row r="79" spans="2:7" ht="20.25">
      <c r="B79" s="19">
        <v>66</v>
      </c>
      <c r="C79" s="19">
        <v>30</v>
      </c>
      <c r="D79" s="20">
        <f t="shared" si="3"/>
        <v>10683.077068776718</v>
      </c>
      <c r="E79" s="20">
        <f aca="true" t="shared" si="5" ref="E79:E142">SUM(F78*$E$11/100*C79/365)</f>
        <v>13416.922931223282</v>
      </c>
      <c r="F79" s="20">
        <f aca="true" t="shared" si="6" ref="F79:F110">SUM(F78-D79)</f>
        <v>2407675.871028259</v>
      </c>
      <c r="G79" s="21">
        <f aca="true" t="shared" si="7" ref="G79:G142">D79+E79</f>
        <v>24100</v>
      </c>
    </row>
    <row r="80" spans="2:7" ht="20.25">
      <c r="B80" s="19">
        <v>67</v>
      </c>
      <c r="C80" s="19">
        <v>30</v>
      </c>
      <c r="D80" s="20">
        <f aca="true" t="shared" si="8" ref="D80:D143">SUM($E$7-E80)</f>
        <v>10742.34619498021</v>
      </c>
      <c r="E80" s="20">
        <f t="shared" si="5"/>
        <v>13357.65380501979</v>
      </c>
      <c r="F80" s="20">
        <f t="shared" si="6"/>
        <v>2396933.5248332787</v>
      </c>
      <c r="G80" s="21">
        <f t="shared" si="7"/>
        <v>24100</v>
      </c>
    </row>
    <row r="81" spans="2:7" ht="20.25">
      <c r="B81" s="19">
        <v>68</v>
      </c>
      <c r="C81" s="19">
        <v>30</v>
      </c>
      <c r="D81" s="20">
        <f t="shared" si="8"/>
        <v>10801.944143048247</v>
      </c>
      <c r="E81" s="20">
        <f t="shared" si="5"/>
        <v>13298.055856951753</v>
      </c>
      <c r="F81" s="20">
        <f t="shared" si="6"/>
        <v>2386131.5806902307</v>
      </c>
      <c r="G81" s="21">
        <f t="shared" si="7"/>
        <v>24100</v>
      </c>
    </row>
    <row r="82" spans="2:7" ht="20.25">
      <c r="B82" s="19">
        <v>69</v>
      </c>
      <c r="C82" s="19">
        <v>30</v>
      </c>
      <c r="D82" s="20">
        <f t="shared" si="8"/>
        <v>10861.872737266529</v>
      </c>
      <c r="E82" s="20">
        <f t="shared" si="5"/>
        <v>13238.127262733471</v>
      </c>
      <c r="F82" s="20">
        <f t="shared" si="6"/>
        <v>2375269.707952964</v>
      </c>
      <c r="G82" s="21">
        <f t="shared" si="7"/>
        <v>24100</v>
      </c>
    </row>
    <row r="83" spans="2:7" ht="20.25">
      <c r="B83" s="19">
        <v>70</v>
      </c>
      <c r="C83" s="19">
        <v>30</v>
      </c>
      <c r="D83" s="20">
        <f t="shared" si="8"/>
        <v>10922.133812041775</v>
      </c>
      <c r="E83" s="20">
        <f t="shared" si="5"/>
        <v>13177.866187958225</v>
      </c>
      <c r="F83" s="20">
        <f t="shared" si="6"/>
        <v>2364347.574140922</v>
      </c>
      <c r="G83" s="21">
        <f t="shared" si="7"/>
        <v>24100</v>
      </c>
    </row>
    <row r="84" spans="2:7" ht="20.25">
      <c r="B84" s="19">
        <v>71</v>
      </c>
      <c r="C84" s="19">
        <v>30</v>
      </c>
      <c r="D84" s="20">
        <f t="shared" si="8"/>
        <v>10982.729211957898</v>
      </c>
      <c r="E84" s="20">
        <f t="shared" si="5"/>
        <v>13117.270788042102</v>
      </c>
      <c r="F84" s="20">
        <f t="shared" si="6"/>
        <v>2353364.844928964</v>
      </c>
      <c r="G84" s="21">
        <f t="shared" si="7"/>
        <v>24100</v>
      </c>
    </row>
    <row r="85" spans="2:7" ht="20.25">
      <c r="B85" s="19">
        <v>72</v>
      </c>
      <c r="C85" s="19">
        <v>30</v>
      </c>
      <c r="D85" s="20">
        <f t="shared" si="8"/>
        <v>11043.660791832459</v>
      </c>
      <c r="E85" s="20">
        <f t="shared" si="5"/>
        <v>13056.339208167541</v>
      </c>
      <c r="F85" s="20">
        <f t="shared" si="6"/>
        <v>2342321.1841371316</v>
      </c>
      <c r="G85" s="21">
        <f t="shared" si="7"/>
        <v>24100</v>
      </c>
    </row>
    <row r="86" spans="2:7" ht="20.25">
      <c r="B86" s="19">
        <v>73</v>
      </c>
      <c r="C86" s="19">
        <v>30</v>
      </c>
      <c r="D86" s="20">
        <f t="shared" si="8"/>
        <v>11104.930416773448</v>
      </c>
      <c r="E86" s="20">
        <f t="shared" si="5"/>
        <v>12995.069583226552</v>
      </c>
      <c r="F86" s="20">
        <f t="shared" si="6"/>
        <v>2331216.253720358</v>
      </c>
      <c r="G86" s="21">
        <f t="shared" si="7"/>
        <v>24100</v>
      </c>
    </row>
    <row r="87" spans="2:7" ht="20.25">
      <c r="B87" s="19">
        <v>74</v>
      </c>
      <c r="C87" s="19">
        <v>30</v>
      </c>
      <c r="D87" s="20">
        <f t="shared" si="8"/>
        <v>11166.53996223637</v>
      </c>
      <c r="E87" s="20">
        <f t="shared" si="5"/>
        <v>12933.46003776363</v>
      </c>
      <c r="F87" s="20">
        <f t="shared" si="6"/>
        <v>2320049.7137581217</v>
      </c>
      <c r="G87" s="21">
        <f t="shared" si="7"/>
        <v>24100</v>
      </c>
    </row>
    <row r="88" spans="2:7" ht="20.25">
      <c r="B88" s="19">
        <v>75</v>
      </c>
      <c r="C88" s="19">
        <v>30</v>
      </c>
      <c r="D88" s="20">
        <f t="shared" si="8"/>
        <v>11228.491314081653</v>
      </c>
      <c r="E88" s="20">
        <f t="shared" si="5"/>
        <v>12871.508685918347</v>
      </c>
      <c r="F88" s="20">
        <f t="shared" si="6"/>
        <v>2308821.2224440402</v>
      </c>
      <c r="G88" s="21">
        <f t="shared" si="7"/>
        <v>24100</v>
      </c>
    </row>
    <row r="89" spans="2:7" ht="20.25">
      <c r="B89" s="19">
        <v>76</v>
      </c>
      <c r="C89" s="19">
        <v>30</v>
      </c>
      <c r="D89" s="20">
        <f t="shared" si="8"/>
        <v>11290.786368632378</v>
      </c>
      <c r="E89" s="20">
        <f t="shared" si="5"/>
        <v>12809.213631367622</v>
      </c>
      <c r="F89" s="20">
        <f t="shared" si="6"/>
        <v>2297530.436075408</v>
      </c>
      <c r="G89" s="21">
        <f t="shared" si="7"/>
        <v>24100</v>
      </c>
    </row>
    <row r="90" spans="2:7" ht="20.25">
      <c r="B90" s="19">
        <v>77</v>
      </c>
      <c r="C90" s="19">
        <v>30</v>
      </c>
      <c r="D90" s="20">
        <f t="shared" si="8"/>
        <v>11353.427032732327</v>
      </c>
      <c r="E90" s="20">
        <f t="shared" si="5"/>
        <v>12746.572967267673</v>
      </c>
      <c r="F90" s="20">
        <f t="shared" si="6"/>
        <v>2286177.0090426756</v>
      </c>
      <c r="G90" s="21">
        <f t="shared" si="7"/>
        <v>24100</v>
      </c>
    </row>
    <row r="91" spans="2:7" ht="20.25">
      <c r="B91" s="19">
        <v>78</v>
      </c>
      <c r="C91" s="19">
        <v>30</v>
      </c>
      <c r="D91" s="20">
        <f t="shared" si="8"/>
        <v>11416.415223804335</v>
      </c>
      <c r="E91" s="20">
        <f t="shared" si="5"/>
        <v>12683.584776195665</v>
      </c>
      <c r="F91" s="20">
        <f t="shared" si="6"/>
        <v>2274760.5938188713</v>
      </c>
      <c r="G91" s="21">
        <f t="shared" si="7"/>
        <v>24100</v>
      </c>
    </row>
    <row r="92" spans="2:7" ht="20.25">
      <c r="B92" s="19">
        <v>79</v>
      </c>
      <c r="C92" s="19">
        <v>30</v>
      </c>
      <c r="D92" s="20">
        <f t="shared" si="8"/>
        <v>11479.752869909002</v>
      </c>
      <c r="E92" s="20">
        <f t="shared" si="5"/>
        <v>12620.247130090998</v>
      </c>
      <c r="F92" s="20">
        <f t="shared" si="6"/>
        <v>2263280.840948962</v>
      </c>
      <c r="G92" s="21">
        <f t="shared" si="7"/>
        <v>24100</v>
      </c>
    </row>
    <row r="93" spans="2:7" ht="20.25">
      <c r="B93" s="19">
        <v>80</v>
      </c>
      <c r="C93" s="19">
        <v>30</v>
      </c>
      <c r="D93" s="20">
        <f t="shared" si="8"/>
        <v>11543.441909803703</v>
      </c>
      <c r="E93" s="20">
        <f t="shared" si="5"/>
        <v>12556.558090196297</v>
      </c>
      <c r="F93" s="20">
        <f t="shared" si="6"/>
        <v>2251737.3990391586</v>
      </c>
      <c r="G93" s="21">
        <f t="shared" si="7"/>
        <v>24100</v>
      </c>
    </row>
    <row r="94" spans="2:7" ht="20.25">
      <c r="B94" s="19">
        <v>81</v>
      </c>
      <c r="C94" s="19">
        <v>30</v>
      </c>
      <c r="D94" s="20">
        <f t="shared" si="8"/>
        <v>11607.484293001926</v>
      </c>
      <c r="E94" s="20">
        <f t="shared" si="5"/>
        <v>12492.515706998074</v>
      </c>
      <c r="F94" s="20">
        <f t="shared" si="6"/>
        <v>2240129.914746157</v>
      </c>
      <c r="G94" s="21">
        <f t="shared" si="7"/>
        <v>24100</v>
      </c>
    </row>
    <row r="95" spans="2:7" ht="20.25">
      <c r="B95" s="19">
        <v>82</v>
      </c>
      <c r="C95" s="19">
        <v>30</v>
      </c>
      <c r="D95" s="20">
        <f t="shared" si="8"/>
        <v>11671.881979832964</v>
      </c>
      <c r="E95" s="20">
        <f t="shared" si="5"/>
        <v>12428.118020167036</v>
      </c>
      <c r="F95" s="20">
        <f t="shared" si="6"/>
        <v>2228458.032766324</v>
      </c>
      <c r="G95" s="21">
        <f t="shared" si="7"/>
        <v>24100</v>
      </c>
    </row>
    <row r="96" spans="2:7" ht="20.25">
      <c r="B96" s="19">
        <v>83</v>
      </c>
      <c r="C96" s="19">
        <v>30</v>
      </c>
      <c r="D96" s="20">
        <f t="shared" si="8"/>
        <v>11736.636941501902</v>
      </c>
      <c r="E96" s="20">
        <f t="shared" si="5"/>
        <v>12363.363058498098</v>
      </c>
      <c r="F96" s="20">
        <f t="shared" si="6"/>
        <v>2216721.395824822</v>
      </c>
      <c r="G96" s="21">
        <f t="shared" si="7"/>
        <v>24100</v>
      </c>
    </row>
    <row r="97" spans="2:7" ht="20.25">
      <c r="B97" s="19">
        <v>84</v>
      </c>
      <c r="C97" s="19">
        <v>30</v>
      </c>
      <c r="D97" s="20">
        <f t="shared" si="8"/>
        <v>11801.751160149961</v>
      </c>
      <c r="E97" s="20">
        <f t="shared" si="5"/>
        <v>12298.248839850039</v>
      </c>
      <c r="F97" s="20">
        <f t="shared" si="6"/>
        <v>2204919.644664672</v>
      </c>
      <c r="G97" s="21">
        <f t="shared" si="7"/>
        <v>24100</v>
      </c>
    </row>
    <row r="98" spans="2:7" ht="20.25">
      <c r="B98" s="19">
        <v>85</v>
      </c>
      <c r="C98" s="19">
        <v>30</v>
      </c>
      <c r="D98" s="20">
        <f t="shared" si="8"/>
        <v>11867.226628915174</v>
      </c>
      <c r="E98" s="20">
        <f t="shared" si="5"/>
        <v>12232.773371084826</v>
      </c>
      <c r="F98" s="20">
        <f t="shared" si="6"/>
        <v>2193052.418035757</v>
      </c>
      <c r="G98" s="21">
        <f t="shared" si="7"/>
        <v>24100</v>
      </c>
    </row>
    <row r="99" spans="2:7" ht="20.25">
      <c r="B99" s="19">
        <v>86</v>
      </c>
      <c r="C99" s="19">
        <v>30</v>
      </c>
      <c r="D99" s="20">
        <f t="shared" si="8"/>
        <v>11933.065351993404</v>
      </c>
      <c r="E99" s="20">
        <f t="shared" si="5"/>
        <v>12166.934648006596</v>
      </c>
      <c r="F99" s="20">
        <f t="shared" si="6"/>
        <v>2181119.3526837635</v>
      </c>
      <c r="G99" s="21">
        <f t="shared" si="7"/>
        <v>24100</v>
      </c>
    </row>
    <row r="100" spans="2:7" ht="20.25">
      <c r="B100" s="19">
        <v>87</v>
      </c>
      <c r="C100" s="19">
        <v>30</v>
      </c>
      <c r="D100" s="20">
        <f t="shared" si="8"/>
        <v>11999.26934469967</v>
      </c>
      <c r="E100" s="20">
        <f t="shared" si="5"/>
        <v>12100.73065530033</v>
      </c>
      <c r="F100" s="20">
        <f t="shared" si="6"/>
        <v>2169120.083339064</v>
      </c>
      <c r="G100" s="21">
        <f t="shared" si="7"/>
        <v>24100</v>
      </c>
    </row>
    <row r="101" spans="2:7" ht="20.25">
      <c r="B101" s="19">
        <v>88</v>
      </c>
      <c r="C101" s="19">
        <v>30</v>
      </c>
      <c r="D101" s="20">
        <f t="shared" si="8"/>
        <v>12065.840633529851</v>
      </c>
      <c r="E101" s="20">
        <f t="shared" si="5"/>
        <v>12034.159366470149</v>
      </c>
      <c r="F101" s="20">
        <f t="shared" si="6"/>
        <v>2157054.242705534</v>
      </c>
      <c r="G101" s="21">
        <f t="shared" si="7"/>
        <v>24100</v>
      </c>
    </row>
    <row r="102" spans="2:7" ht="20.25">
      <c r="B102" s="19">
        <v>89</v>
      </c>
      <c r="C102" s="19">
        <v>30</v>
      </c>
      <c r="D102" s="20">
        <f t="shared" si="8"/>
        <v>12132.78125622272</v>
      </c>
      <c r="E102" s="20">
        <f t="shared" si="5"/>
        <v>11967.21874377728</v>
      </c>
      <c r="F102" s="20">
        <f t="shared" si="6"/>
        <v>2144921.4614493116</v>
      </c>
      <c r="G102" s="21">
        <f t="shared" si="7"/>
        <v>24100</v>
      </c>
    </row>
    <row r="103" spans="2:7" ht="20.25">
      <c r="B103" s="19">
        <v>90</v>
      </c>
      <c r="C103" s="19">
        <v>30</v>
      </c>
      <c r="D103" s="20">
        <f t="shared" si="8"/>
        <v>12200.093261822312</v>
      </c>
      <c r="E103" s="20">
        <f t="shared" si="5"/>
        <v>11899.906738177688</v>
      </c>
      <c r="F103" s="20">
        <f t="shared" si="6"/>
        <v>2132721.3681874895</v>
      </c>
      <c r="G103" s="21">
        <f t="shared" si="7"/>
        <v>24100</v>
      </c>
    </row>
    <row r="104" spans="2:7" ht="20.25">
      <c r="B104" s="19">
        <v>91</v>
      </c>
      <c r="C104" s="19">
        <v>30</v>
      </c>
      <c r="D104" s="20">
        <f t="shared" si="8"/>
        <v>12267.778710740642</v>
      </c>
      <c r="E104" s="20">
        <f t="shared" si="5"/>
        <v>11832.221289259358</v>
      </c>
      <c r="F104" s="20">
        <f t="shared" si="6"/>
        <v>2120453.589476749</v>
      </c>
      <c r="G104" s="21">
        <f t="shared" si="7"/>
        <v>24100</v>
      </c>
    </row>
    <row r="105" spans="2:7" ht="20.25">
      <c r="B105" s="19">
        <v>92</v>
      </c>
      <c r="C105" s="19">
        <v>30</v>
      </c>
      <c r="D105" s="20">
        <f t="shared" si="8"/>
        <v>12335.839674820776</v>
      </c>
      <c r="E105" s="20">
        <f t="shared" si="5"/>
        <v>11764.160325179224</v>
      </c>
      <c r="F105" s="20">
        <f t="shared" si="6"/>
        <v>2108117.749801928</v>
      </c>
      <c r="G105" s="21">
        <f t="shared" si="7"/>
        <v>24100</v>
      </c>
    </row>
    <row r="106" spans="2:7" ht="20.25">
      <c r="B106" s="19">
        <v>93</v>
      </c>
      <c r="C106" s="19">
        <v>30</v>
      </c>
      <c r="D106" s="20">
        <f t="shared" si="8"/>
        <v>12404.27823740026</v>
      </c>
      <c r="E106" s="20">
        <f t="shared" si="5"/>
        <v>11695.72176259974</v>
      </c>
      <c r="F106" s="20">
        <f t="shared" si="6"/>
        <v>2095713.4715645278</v>
      </c>
      <c r="G106" s="21">
        <f t="shared" si="7"/>
        <v>24100</v>
      </c>
    </row>
    <row r="107" spans="2:7" ht="20.25">
      <c r="B107" s="19">
        <v>94</v>
      </c>
      <c r="C107" s="19">
        <v>30</v>
      </c>
      <c r="D107" s="20">
        <f t="shared" si="8"/>
        <v>12473.09649337488</v>
      </c>
      <c r="E107" s="20">
        <f t="shared" si="5"/>
        <v>11626.90350662512</v>
      </c>
      <c r="F107" s="20">
        <f t="shared" si="6"/>
        <v>2083240.375071153</v>
      </c>
      <c r="G107" s="21">
        <f t="shared" si="7"/>
        <v>24100</v>
      </c>
    </row>
    <row r="108" spans="2:7" ht="20.25">
      <c r="B108" s="19">
        <v>95</v>
      </c>
      <c r="C108" s="19">
        <v>30</v>
      </c>
      <c r="D108" s="20">
        <f t="shared" si="8"/>
        <v>12542.29654926278</v>
      </c>
      <c r="E108" s="20">
        <f t="shared" si="5"/>
        <v>11557.70345073722</v>
      </c>
      <c r="F108" s="20">
        <f t="shared" si="6"/>
        <v>2070698.0785218903</v>
      </c>
      <c r="G108" s="21">
        <f t="shared" si="7"/>
        <v>24100</v>
      </c>
    </row>
    <row r="109" spans="2:7" ht="20.25">
      <c r="B109" s="19">
        <v>96</v>
      </c>
      <c r="C109" s="19">
        <v>30</v>
      </c>
      <c r="D109" s="20">
        <f t="shared" si="8"/>
        <v>12611.880523268965</v>
      </c>
      <c r="E109" s="20">
        <f t="shared" si="5"/>
        <v>11488.119476731035</v>
      </c>
      <c r="F109" s="20">
        <f t="shared" si="6"/>
        <v>2058086.1979986213</v>
      </c>
      <c r="G109" s="21">
        <f t="shared" si="7"/>
        <v>24100</v>
      </c>
    </row>
    <row r="110" spans="2:7" ht="20.25">
      <c r="B110" s="19">
        <v>97</v>
      </c>
      <c r="C110" s="19">
        <v>30</v>
      </c>
      <c r="D110" s="20">
        <f t="shared" si="8"/>
        <v>12681.850545350115</v>
      </c>
      <c r="E110" s="20">
        <f t="shared" si="5"/>
        <v>11418.149454649885</v>
      </c>
      <c r="F110" s="20">
        <f t="shared" si="6"/>
        <v>2045404.347453271</v>
      </c>
      <c r="G110" s="21">
        <f t="shared" si="7"/>
        <v>24100</v>
      </c>
    </row>
    <row r="111" spans="2:7" ht="20.25">
      <c r="B111" s="19">
        <v>98</v>
      </c>
      <c r="C111" s="19">
        <v>30</v>
      </c>
      <c r="D111" s="20">
        <f t="shared" si="8"/>
        <v>12752.208757279797</v>
      </c>
      <c r="E111" s="20">
        <f t="shared" si="5"/>
        <v>11347.791242720203</v>
      </c>
      <c r="F111" s="20">
        <f aca="true" t="shared" si="9" ref="F111:F172">SUM(F110-D111)</f>
        <v>2032652.1386959911</v>
      </c>
      <c r="G111" s="21">
        <f t="shared" si="7"/>
        <v>24100</v>
      </c>
    </row>
    <row r="112" spans="2:7" ht="20.25">
      <c r="B112" s="19">
        <v>99</v>
      </c>
      <c r="C112" s="19">
        <v>30</v>
      </c>
      <c r="D112" s="20">
        <f t="shared" si="8"/>
        <v>12822.95731271402</v>
      </c>
      <c r="E112" s="20">
        <f t="shared" si="5"/>
        <v>11277.04268728598</v>
      </c>
      <c r="F112" s="20">
        <f t="shared" si="9"/>
        <v>2019829.181383277</v>
      </c>
      <c r="G112" s="21">
        <f t="shared" si="7"/>
        <v>24100</v>
      </c>
    </row>
    <row r="113" spans="2:7" ht="20.25">
      <c r="B113" s="19">
        <v>100</v>
      </c>
      <c r="C113" s="19">
        <v>30</v>
      </c>
      <c r="D113" s="20">
        <f t="shared" si="8"/>
        <v>12894.098377257164</v>
      </c>
      <c r="E113" s="20">
        <f t="shared" si="5"/>
        <v>11205.901622742836</v>
      </c>
      <c r="F113" s="20">
        <f t="shared" si="9"/>
        <v>2006935.08300602</v>
      </c>
      <c r="G113" s="21">
        <f t="shared" si="7"/>
        <v>24100</v>
      </c>
    </row>
    <row r="114" spans="2:7" ht="20.25">
      <c r="B114" s="19">
        <v>101</v>
      </c>
      <c r="C114" s="19">
        <v>30</v>
      </c>
      <c r="D114" s="20">
        <f t="shared" si="8"/>
        <v>12965.634128528243</v>
      </c>
      <c r="E114" s="20">
        <f t="shared" si="5"/>
        <v>11134.365871471757</v>
      </c>
      <c r="F114" s="20">
        <f t="shared" si="9"/>
        <v>1993969.4488774918</v>
      </c>
      <c r="G114" s="21">
        <f t="shared" si="7"/>
        <v>24100</v>
      </c>
    </row>
    <row r="115" spans="2:7" ht="20.25">
      <c r="B115" s="19">
        <v>102</v>
      </c>
      <c r="C115" s="19">
        <v>30</v>
      </c>
      <c r="D115" s="20">
        <f t="shared" si="8"/>
        <v>13037.566756227612</v>
      </c>
      <c r="E115" s="20">
        <f t="shared" si="5"/>
        <v>11062.433243772388</v>
      </c>
      <c r="F115" s="20">
        <f t="shared" si="9"/>
        <v>1980931.8821212642</v>
      </c>
      <c r="G115" s="21">
        <f t="shared" si="7"/>
        <v>24100</v>
      </c>
    </row>
    <row r="116" spans="2:7" ht="20.25">
      <c r="B116" s="19">
        <v>103</v>
      </c>
      <c r="C116" s="19">
        <v>30</v>
      </c>
      <c r="D116" s="20">
        <f t="shared" si="8"/>
        <v>13109.898462203946</v>
      </c>
      <c r="E116" s="20">
        <f t="shared" si="5"/>
        <v>10990.101537796054</v>
      </c>
      <c r="F116" s="20">
        <f t="shared" si="9"/>
        <v>1967821.9836590602</v>
      </c>
      <c r="G116" s="21">
        <f t="shared" si="7"/>
        <v>24100</v>
      </c>
    </row>
    <row r="117" spans="2:7" ht="20.25">
      <c r="B117" s="19">
        <v>104</v>
      </c>
      <c r="C117" s="19">
        <v>30</v>
      </c>
      <c r="D117" s="20">
        <f t="shared" si="8"/>
        <v>13182.631460521654</v>
      </c>
      <c r="E117" s="20">
        <f t="shared" si="5"/>
        <v>10917.368539478346</v>
      </c>
      <c r="F117" s="20">
        <f t="shared" si="9"/>
        <v>1954639.3521985386</v>
      </c>
      <c r="G117" s="21">
        <f t="shared" si="7"/>
        <v>24100</v>
      </c>
    </row>
    <row r="118" spans="2:7" ht="20.25">
      <c r="B118" s="19">
        <v>105</v>
      </c>
      <c r="C118" s="19">
        <v>30</v>
      </c>
      <c r="D118" s="20">
        <f t="shared" si="8"/>
        <v>13255.767977528654</v>
      </c>
      <c r="E118" s="20">
        <f t="shared" si="5"/>
        <v>10844.232022471346</v>
      </c>
      <c r="F118" s="20">
        <f t="shared" si="9"/>
        <v>1941383.5842210099</v>
      </c>
      <c r="G118" s="21">
        <f t="shared" si="7"/>
        <v>24100</v>
      </c>
    </row>
    <row r="119" spans="2:7" ht="20.25">
      <c r="B119" s="19">
        <v>106</v>
      </c>
      <c r="C119" s="19">
        <v>30</v>
      </c>
      <c r="D119" s="20">
        <f t="shared" si="8"/>
        <v>13329.310251924535</v>
      </c>
      <c r="E119" s="20">
        <f t="shared" si="5"/>
        <v>10770.689748075465</v>
      </c>
      <c r="F119" s="20">
        <f t="shared" si="9"/>
        <v>1928054.2739690854</v>
      </c>
      <c r="G119" s="21">
        <f t="shared" si="7"/>
        <v>24100</v>
      </c>
    </row>
    <row r="120" spans="2:7" ht="20.25">
      <c r="B120" s="19">
        <v>107</v>
      </c>
      <c r="C120" s="19">
        <v>30</v>
      </c>
      <c r="D120" s="20">
        <f t="shared" si="8"/>
        <v>13403.260534829047</v>
      </c>
      <c r="E120" s="20">
        <f t="shared" si="5"/>
        <v>10696.739465170953</v>
      </c>
      <c r="F120" s="20">
        <f t="shared" si="9"/>
        <v>1914651.0134342564</v>
      </c>
      <c r="G120" s="21">
        <f t="shared" si="7"/>
        <v>24100</v>
      </c>
    </row>
    <row r="121" spans="2:7" ht="20.25">
      <c r="B121" s="19">
        <v>108</v>
      </c>
      <c r="C121" s="19">
        <v>30</v>
      </c>
      <c r="D121" s="20">
        <f t="shared" si="8"/>
        <v>13477.621089851044</v>
      </c>
      <c r="E121" s="20">
        <f t="shared" si="5"/>
        <v>10622.378910148956</v>
      </c>
      <c r="F121" s="20">
        <f t="shared" si="9"/>
        <v>1901173.3923444054</v>
      </c>
      <c r="G121" s="21">
        <f t="shared" si="7"/>
        <v>24100</v>
      </c>
    </row>
    <row r="122" spans="2:7" ht="20.25">
      <c r="B122" s="19">
        <v>109</v>
      </c>
      <c r="C122" s="19">
        <v>30</v>
      </c>
      <c r="D122" s="20">
        <f t="shared" si="8"/>
        <v>13552.39419315775</v>
      </c>
      <c r="E122" s="20">
        <f t="shared" si="5"/>
        <v>10547.60580684225</v>
      </c>
      <c r="F122" s="20">
        <f t="shared" si="9"/>
        <v>1887620.9981512476</v>
      </c>
      <c r="G122" s="21">
        <f t="shared" si="7"/>
        <v>24100</v>
      </c>
    </row>
    <row r="123" spans="2:7" ht="20.25">
      <c r="B123" s="19">
        <v>110</v>
      </c>
      <c r="C123" s="19">
        <v>30</v>
      </c>
      <c r="D123" s="20">
        <f t="shared" si="8"/>
        <v>13627.582133544449</v>
      </c>
      <c r="E123" s="20">
        <f t="shared" si="5"/>
        <v>10472.417866455551</v>
      </c>
      <c r="F123" s="20">
        <f t="shared" si="9"/>
        <v>1873993.4160177032</v>
      </c>
      <c r="G123" s="21">
        <f t="shared" si="7"/>
        <v>24100</v>
      </c>
    </row>
    <row r="124" spans="2:7" ht="20.25">
      <c r="B124" s="19">
        <v>111</v>
      </c>
      <c r="C124" s="19">
        <v>30</v>
      </c>
      <c r="D124" s="20">
        <f t="shared" si="8"/>
        <v>13703.187212504525</v>
      </c>
      <c r="E124" s="20">
        <f t="shared" si="5"/>
        <v>10396.812787495475</v>
      </c>
      <c r="F124" s="20">
        <f t="shared" si="9"/>
        <v>1860290.2288051988</v>
      </c>
      <c r="G124" s="21">
        <f t="shared" si="7"/>
        <v>24100</v>
      </c>
    </row>
    <row r="125" spans="2:7" ht="20.25">
      <c r="B125" s="19">
        <v>112</v>
      </c>
      <c r="C125" s="19">
        <v>30</v>
      </c>
      <c r="D125" s="20">
        <f t="shared" si="8"/>
        <v>13779.211744299926</v>
      </c>
      <c r="E125" s="20">
        <f t="shared" si="5"/>
        <v>10320.788255700074</v>
      </c>
      <c r="F125" s="20">
        <f t="shared" si="9"/>
        <v>1846511.017060899</v>
      </c>
      <c r="G125" s="21">
        <f t="shared" si="7"/>
        <v>24100</v>
      </c>
    </row>
    <row r="126" spans="2:7" ht="20.25">
      <c r="B126" s="19">
        <v>113</v>
      </c>
      <c r="C126" s="19">
        <v>30</v>
      </c>
      <c r="D126" s="20">
        <f t="shared" si="8"/>
        <v>13855.658056032</v>
      </c>
      <c r="E126" s="20">
        <f t="shared" si="5"/>
        <v>10244.341943968</v>
      </c>
      <c r="F126" s="20">
        <f t="shared" si="9"/>
        <v>1832655.359004867</v>
      </c>
      <c r="G126" s="21">
        <f t="shared" si="7"/>
        <v>24100</v>
      </c>
    </row>
    <row r="127" spans="2:7" ht="20.25">
      <c r="B127" s="19">
        <v>114</v>
      </c>
      <c r="C127" s="19">
        <v>30</v>
      </c>
      <c r="D127" s="20">
        <f t="shared" si="8"/>
        <v>13932.528487712723</v>
      </c>
      <c r="E127" s="20">
        <f t="shared" si="5"/>
        <v>10167.471512287277</v>
      </c>
      <c r="F127" s="20">
        <f t="shared" si="9"/>
        <v>1818722.8305171544</v>
      </c>
      <c r="G127" s="21">
        <f t="shared" si="7"/>
        <v>24100</v>
      </c>
    </row>
    <row r="128" spans="2:7" ht="20.25">
      <c r="B128" s="19">
        <v>115</v>
      </c>
      <c r="C128" s="19">
        <v>30</v>
      </c>
      <c r="D128" s="20">
        <f t="shared" si="8"/>
        <v>14009.825392336335</v>
      </c>
      <c r="E128" s="20">
        <f t="shared" si="5"/>
        <v>10090.174607663665</v>
      </c>
      <c r="F128" s="20">
        <f t="shared" si="9"/>
        <v>1804713.005124818</v>
      </c>
      <c r="G128" s="21">
        <f t="shared" si="7"/>
        <v>24100</v>
      </c>
    </row>
    <row r="129" spans="2:7" ht="20.25">
      <c r="B129" s="19">
        <v>116</v>
      </c>
      <c r="C129" s="19">
        <v>30</v>
      </c>
      <c r="D129" s="20">
        <f t="shared" si="8"/>
        <v>14087.551135951351</v>
      </c>
      <c r="E129" s="20">
        <f t="shared" si="5"/>
        <v>10012.448864048649</v>
      </c>
      <c r="F129" s="20">
        <f t="shared" si="9"/>
        <v>1790625.4539888666</v>
      </c>
      <c r="G129" s="21">
        <f t="shared" si="7"/>
        <v>24100</v>
      </c>
    </row>
    <row r="130" spans="2:7" ht="20.25">
      <c r="B130" s="19">
        <v>117</v>
      </c>
      <c r="C130" s="19">
        <v>30</v>
      </c>
      <c r="D130" s="20">
        <f t="shared" si="8"/>
        <v>14165.708097733</v>
      </c>
      <c r="E130" s="20">
        <f t="shared" si="5"/>
        <v>9934.291902267</v>
      </c>
      <c r="F130" s="20">
        <f t="shared" si="9"/>
        <v>1776459.7458911336</v>
      </c>
      <c r="G130" s="21">
        <f t="shared" si="7"/>
        <v>24100</v>
      </c>
    </row>
    <row r="131" spans="2:7" ht="20.25">
      <c r="B131" s="19">
        <v>118</v>
      </c>
      <c r="C131" s="19">
        <v>30</v>
      </c>
      <c r="D131" s="20">
        <f t="shared" si="8"/>
        <v>14244.29867005604</v>
      </c>
      <c r="E131" s="20">
        <f t="shared" si="5"/>
        <v>9855.70132994396</v>
      </c>
      <c r="F131" s="20">
        <f t="shared" si="9"/>
        <v>1762215.4472210775</v>
      </c>
      <c r="G131" s="21">
        <f t="shared" si="7"/>
        <v>24100</v>
      </c>
    </row>
    <row r="132" spans="2:7" ht="20.25">
      <c r="B132" s="19">
        <v>119</v>
      </c>
      <c r="C132" s="19">
        <v>30</v>
      </c>
      <c r="D132" s="20">
        <f t="shared" si="8"/>
        <v>14323.325258567995</v>
      </c>
      <c r="E132" s="20">
        <f t="shared" si="5"/>
        <v>9776.674741432005</v>
      </c>
      <c r="F132" s="20">
        <f t="shared" si="9"/>
        <v>1747892.1219625096</v>
      </c>
      <c r="G132" s="21">
        <f t="shared" si="7"/>
        <v>24100</v>
      </c>
    </row>
    <row r="133" spans="2:7" ht="20.25">
      <c r="B133" s="19">
        <v>120</v>
      </c>
      <c r="C133" s="19">
        <v>30</v>
      </c>
      <c r="D133" s="20">
        <f t="shared" si="8"/>
        <v>14402.790282262791</v>
      </c>
      <c r="E133" s="20">
        <f t="shared" si="5"/>
        <v>9697.209717737209</v>
      </c>
      <c r="F133" s="20">
        <f t="shared" si="9"/>
        <v>1733489.3316802469</v>
      </c>
      <c r="G133" s="21">
        <f t="shared" si="7"/>
        <v>24100</v>
      </c>
    </row>
    <row r="134" spans="2:7" ht="20.25">
      <c r="B134" s="19">
        <v>121</v>
      </c>
      <c r="C134" s="19">
        <v>30</v>
      </c>
      <c r="D134" s="20">
        <f t="shared" si="8"/>
        <v>14482.696173554796</v>
      </c>
      <c r="E134" s="20">
        <f t="shared" si="5"/>
        <v>9617.303826445204</v>
      </c>
      <c r="F134" s="20">
        <f t="shared" si="9"/>
        <v>1719006.635506692</v>
      </c>
      <c r="G134" s="21">
        <f t="shared" si="7"/>
        <v>24100</v>
      </c>
    </row>
    <row r="135" spans="2:7" ht="20.25">
      <c r="B135" s="19">
        <v>122</v>
      </c>
      <c r="C135" s="19">
        <v>30</v>
      </c>
      <c r="D135" s="20">
        <f t="shared" si="8"/>
        <v>14563.045378353285</v>
      </c>
      <c r="E135" s="20">
        <f t="shared" si="5"/>
        <v>9536.954621646715</v>
      </c>
      <c r="F135" s="20">
        <f t="shared" si="9"/>
        <v>1704443.590128339</v>
      </c>
      <c r="G135" s="21">
        <f t="shared" si="7"/>
        <v>24100</v>
      </c>
    </row>
    <row r="136" spans="2:7" ht="20.25">
      <c r="B136" s="19">
        <v>123</v>
      </c>
      <c r="C136" s="19">
        <v>30</v>
      </c>
      <c r="D136" s="20">
        <f t="shared" si="8"/>
        <v>14643.840356137298</v>
      </c>
      <c r="E136" s="20">
        <f t="shared" si="5"/>
        <v>9456.159643862702</v>
      </c>
      <c r="F136" s="20">
        <f t="shared" si="9"/>
        <v>1689799.7497722015</v>
      </c>
      <c r="G136" s="21">
        <f t="shared" si="7"/>
        <v>24100</v>
      </c>
    </row>
    <row r="137" spans="2:7" ht="20.25">
      <c r="B137" s="19">
        <v>124</v>
      </c>
      <c r="C137" s="19">
        <v>30</v>
      </c>
      <c r="D137" s="20">
        <f t="shared" si="8"/>
        <v>14725.083580030938</v>
      </c>
      <c r="E137" s="20">
        <f t="shared" si="5"/>
        <v>9374.916419969062</v>
      </c>
      <c r="F137" s="20">
        <f t="shared" si="9"/>
        <v>1675074.6661921707</v>
      </c>
      <c r="G137" s="21">
        <f t="shared" si="7"/>
        <v>24100</v>
      </c>
    </row>
    <row r="138" spans="2:7" ht="20.25">
      <c r="B138" s="19">
        <v>125</v>
      </c>
      <c r="C138" s="19">
        <v>30</v>
      </c>
      <c r="D138" s="20">
        <f t="shared" si="8"/>
        <v>14806.777536879054</v>
      </c>
      <c r="E138" s="20">
        <f t="shared" si="5"/>
        <v>9293.222463120946</v>
      </c>
      <c r="F138" s="20">
        <f t="shared" si="9"/>
        <v>1660267.8886552916</v>
      </c>
      <c r="G138" s="21">
        <f t="shared" si="7"/>
        <v>24100</v>
      </c>
    </row>
    <row r="139" spans="2:7" ht="20.25">
      <c r="B139" s="19">
        <v>126</v>
      </c>
      <c r="C139" s="19">
        <v>30</v>
      </c>
      <c r="D139" s="20">
        <f t="shared" si="8"/>
        <v>14888.924727323381</v>
      </c>
      <c r="E139" s="20">
        <f t="shared" si="5"/>
        <v>9211.075272676619</v>
      </c>
      <c r="F139" s="20">
        <f t="shared" si="9"/>
        <v>1645378.9639279682</v>
      </c>
      <c r="G139" s="21">
        <f t="shared" si="7"/>
        <v>24100</v>
      </c>
    </row>
    <row r="140" spans="2:7" ht="20.25">
      <c r="B140" s="19">
        <v>127</v>
      </c>
      <c r="C140" s="19">
        <v>30</v>
      </c>
      <c r="D140" s="20">
        <f t="shared" si="8"/>
        <v>14971.52766587908</v>
      </c>
      <c r="E140" s="20">
        <f t="shared" si="5"/>
        <v>9128.47233412092</v>
      </c>
      <c r="F140" s="20">
        <f t="shared" si="9"/>
        <v>1630407.436262089</v>
      </c>
      <c r="G140" s="21">
        <f t="shared" si="7"/>
        <v>24100</v>
      </c>
    </row>
    <row r="141" spans="2:7" ht="20.25">
      <c r="B141" s="19">
        <v>128</v>
      </c>
      <c r="C141" s="19">
        <v>30</v>
      </c>
      <c r="D141" s="20">
        <f t="shared" si="8"/>
        <v>15054.588881011698</v>
      </c>
      <c r="E141" s="20">
        <f t="shared" si="5"/>
        <v>9045.411118988302</v>
      </c>
      <c r="F141" s="20">
        <f t="shared" si="9"/>
        <v>1615352.8473810775</v>
      </c>
      <c r="G141" s="21">
        <f t="shared" si="7"/>
        <v>24100</v>
      </c>
    </row>
    <row r="142" spans="2:7" ht="20.25">
      <c r="B142" s="19">
        <v>129</v>
      </c>
      <c r="C142" s="19">
        <v>30</v>
      </c>
      <c r="D142" s="20">
        <f t="shared" si="8"/>
        <v>15138.110915214571</v>
      </c>
      <c r="E142" s="20">
        <f t="shared" si="5"/>
        <v>8961.889084785429</v>
      </c>
      <c r="F142" s="20">
        <f t="shared" si="9"/>
        <v>1600214.736465863</v>
      </c>
      <c r="G142" s="21">
        <f t="shared" si="7"/>
        <v>24100</v>
      </c>
    </row>
    <row r="143" spans="2:7" ht="20.25">
      <c r="B143" s="19">
        <v>130</v>
      </c>
      <c r="C143" s="19">
        <v>30</v>
      </c>
      <c r="D143" s="20">
        <f t="shared" si="8"/>
        <v>15222.09632508665</v>
      </c>
      <c r="E143" s="20">
        <f aca="true" t="shared" si="10" ref="E143:E172">SUM(F142*$E$11/100*C143/365)</f>
        <v>8877.90367491335</v>
      </c>
      <c r="F143" s="20">
        <f t="shared" si="9"/>
        <v>1584992.6401407763</v>
      </c>
      <c r="G143" s="21">
        <f aca="true" t="shared" si="11" ref="G143:G172">D143+E143</f>
        <v>24100</v>
      </c>
    </row>
    <row r="144" spans="2:7" ht="20.25">
      <c r="B144" s="19">
        <v>131</v>
      </c>
      <c r="C144" s="19">
        <v>30</v>
      </c>
      <c r="D144" s="20">
        <f aca="true" t="shared" si="12" ref="D144:D172">SUM($E$7-E144)</f>
        <v>15306.547681410762</v>
      </c>
      <c r="E144" s="20">
        <f t="shared" si="10"/>
        <v>8793.452318589238</v>
      </c>
      <c r="F144" s="20">
        <f t="shared" si="9"/>
        <v>1569686.0924593655</v>
      </c>
      <c r="G144" s="21">
        <f t="shared" si="11"/>
        <v>24100</v>
      </c>
    </row>
    <row r="145" spans="2:7" ht="20.25">
      <c r="B145" s="19">
        <v>132</v>
      </c>
      <c r="C145" s="19">
        <v>30</v>
      </c>
      <c r="D145" s="20">
        <f t="shared" si="12"/>
        <v>15391.467569232289</v>
      </c>
      <c r="E145" s="20">
        <f t="shared" si="10"/>
        <v>8708.532430767711</v>
      </c>
      <c r="F145" s="20">
        <f t="shared" si="9"/>
        <v>1554294.6248901333</v>
      </c>
      <c r="G145" s="21">
        <f t="shared" si="11"/>
        <v>24100</v>
      </c>
    </row>
    <row r="146" spans="2:7" ht="20.25">
      <c r="B146" s="19">
        <v>133</v>
      </c>
      <c r="C146" s="19">
        <v>30</v>
      </c>
      <c r="D146" s="20">
        <f t="shared" si="12"/>
        <v>15476.858587938303</v>
      </c>
      <c r="E146" s="20">
        <f t="shared" si="10"/>
        <v>8623.141412061697</v>
      </c>
      <c r="F146" s="20">
        <f t="shared" si="9"/>
        <v>1538817.766302195</v>
      </c>
      <c r="G146" s="21">
        <f t="shared" si="11"/>
        <v>24100</v>
      </c>
    </row>
    <row r="147" spans="2:7" ht="20.25">
      <c r="B147" s="19">
        <v>134</v>
      </c>
      <c r="C147" s="19">
        <v>30</v>
      </c>
      <c r="D147" s="20">
        <f t="shared" si="12"/>
        <v>15562.723351337138</v>
      </c>
      <c r="E147" s="20">
        <f t="shared" si="10"/>
        <v>8537.276648662862</v>
      </c>
      <c r="F147" s="20">
        <f t="shared" si="9"/>
        <v>1523255.0429508577</v>
      </c>
      <c r="G147" s="21">
        <f t="shared" si="11"/>
        <v>24100</v>
      </c>
    </row>
    <row r="148" spans="2:7" ht="20.25">
      <c r="B148" s="19">
        <v>135</v>
      </c>
      <c r="C148" s="19">
        <v>30</v>
      </c>
      <c r="D148" s="20">
        <f t="shared" si="12"/>
        <v>15649.064487738393</v>
      </c>
      <c r="E148" s="20">
        <f t="shared" si="10"/>
        <v>8450.935512261607</v>
      </c>
      <c r="F148" s="20">
        <f t="shared" si="9"/>
        <v>1507605.9784631194</v>
      </c>
      <c r="G148" s="21">
        <f t="shared" si="11"/>
        <v>24100</v>
      </c>
    </row>
    <row r="149" spans="2:7" ht="20.25">
      <c r="B149" s="19">
        <v>136</v>
      </c>
      <c r="C149" s="19">
        <v>30</v>
      </c>
      <c r="D149" s="20">
        <f t="shared" si="12"/>
        <v>15735.88464003338</v>
      </c>
      <c r="E149" s="20">
        <f t="shared" si="10"/>
        <v>8364.11535996662</v>
      </c>
      <c r="F149" s="20">
        <f t="shared" si="9"/>
        <v>1491870.093823086</v>
      </c>
      <c r="G149" s="21">
        <f t="shared" si="11"/>
        <v>24100</v>
      </c>
    </row>
    <row r="150" spans="2:7" ht="20.25">
      <c r="B150" s="19">
        <v>137</v>
      </c>
      <c r="C150" s="19">
        <v>30</v>
      </c>
      <c r="D150" s="20">
        <f t="shared" si="12"/>
        <v>15823.186465776029</v>
      </c>
      <c r="E150" s="20">
        <f t="shared" si="10"/>
        <v>8276.813534223971</v>
      </c>
      <c r="F150" s="20">
        <f t="shared" si="9"/>
        <v>1476046.90735731</v>
      </c>
      <c r="G150" s="21">
        <f t="shared" si="11"/>
        <v>24100</v>
      </c>
    </row>
    <row r="151" spans="2:7" ht="20.25">
      <c r="B151" s="19">
        <v>138</v>
      </c>
      <c r="C151" s="19">
        <v>30</v>
      </c>
      <c r="D151" s="20">
        <f t="shared" si="12"/>
        <v>15910.97263726424</v>
      </c>
      <c r="E151" s="20">
        <f t="shared" si="10"/>
        <v>8189.027362735761</v>
      </c>
      <c r="F151" s="20">
        <f t="shared" si="9"/>
        <v>1460135.9347200457</v>
      </c>
      <c r="G151" s="21">
        <f t="shared" si="11"/>
        <v>24100</v>
      </c>
    </row>
    <row r="152" spans="2:7" ht="20.25">
      <c r="B152" s="19">
        <v>139</v>
      </c>
      <c r="C152" s="19">
        <v>30</v>
      </c>
      <c r="D152" s="20">
        <f t="shared" si="12"/>
        <v>15999.245841621665</v>
      </c>
      <c r="E152" s="20">
        <f t="shared" si="10"/>
        <v>8100.754158378335</v>
      </c>
      <c r="F152" s="20">
        <f t="shared" si="9"/>
        <v>1444136.688878424</v>
      </c>
      <c r="G152" s="21">
        <f t="shared" si="11"/>
        <v>24100</v>
      </c>
    </row>
    <row r="153" spans="2:7" ht="20.25">
      <c r="B153" s="19">
        <v>140</v>
      </c>
      <c r="C153" s="19">
        <v>30</v>
      </c>
      <c r="D153" s="20">
        <f t="shared" si="12"/>
        <v>16088.008780879978</v>
      </c>
      <c r="E153" s="20">
        <f t="shared" si="10"/>
        <v>8011.991219120022</v>
      </c>
      <c r="F153" s="20">
        <f t="shared" si="9"/>
        <v>1428048.680097544</v>
      </c>
      <c r="G153" s="21">
        <f t="shared" si="11"/>
        <v>24100</v>
      </c>
    </row>
    <row r="154" spans="2:7" ht="20.25">
      <c r="B154" s="19">
        <v>141</v>
      </c>
      <c r="C154" s="19">
        <v>30</v>
      </c>
      <c r="D154" s="20">
        <f t="shared" si="12"/>
        <v>16177.264172061572</v>
      </c>
      <c r="E154" s="20">
        <f t="shared" si="10"/>
        <v>7922.735827938429</v>
      </c>
      <c r="F154" s="20">
        <f t="shared" si="9"/>
        <v>1411871.4159254825</v>
      </c>
      <c r="G154" s="21">
        <f t="shared" si="11"/>
        <v>24100</v>
      </c>
    </row>
    <row r="155" spans="2:7" ht="20.25">
      <c r="B155" s="19">
        <v>142</v>
      </c>
      <c r="C155" s="19">
        <v>30</v>
      </c>
      <c r="D155" s="20">
        <f t="shared" si="12"/>
        <v>16267.014747262732</v>
      </c>
      <c r="E155" s="20">
        <f t="shared" si="10"/>
        <v>7832.985252737267</v>
      </c>
      <c r="F155" s="20">
        <f t="shared" si="9"/>
        <v>1395604.4011782198</v>
      </c>
      <c r="G155" s="21">
        <f t="shared" si="11"/>
        <v>24100</v>
      </c>
    </row>
    <row r="156" spans="2:7" ht="20.25">
      <c r="B156" s="19">
        <v>143</v>
      </c>
      <c r="C156" s="19">
        <v>30</v>
      </c>
      <c r="D156" s="20">
        <f t="shared" si="12"/>
        <v>16357.263253737274</v>
      </c>
      <c r="E156" s="20">
        <f t="shared" si="10"/>
        <v>7742.736746262726</v>
      </c>
      <c r="F156" s="20">
        <f t="shared" si="9"/>
        <v>1379247.1379244826</v>
      </c>
      <c r="G156" s="21">
        <f t="shared" si="11"/>
        <v>24100</v>
      </c>
    </row>
    <row r="157" spans="2:7" ht="20.25">
      <c r="B157" s="19">
        <v>144</v>
      </c>
      <c r="C157" s="19">
        <v>30</v>
      </c>
      <c r="D157" s="20">
        <f t="shared" si="12"/>
        <v>16448.01245398061</v>
      </c>
      <c r="E157" s="20">
        <f t="shared" si="10"/>
        <v>7651.98754601939</v>
      </c>
      <c r="F157" s="20">
        <f t="shared" si="9"/>
        <v>1362799.125470502</v>
      </c>
      <c r="G157" s="21">
        <f t="shared" si="11"/>
        <v>24100</v>
      </c>
    </row>
    <row r="158" spans="2:7" ht="20.25">
      <c r="B158" s="19">
        <v>145</v>
      </c>
      <c r="C158" s="19">
        <v>30</v>
      </c>
      <c r="D158" s="20">
        <f t="shared" si="12"/>
        <v>16539.265125814338</v>
      </c>
      <c r="E158" s="20">
        <f t="shared" si="10"/>
        <v>7560.734874185662</v>
      </c>
      <c r="F158" s="20">
        <f t="shared" si="9"/>
        <v>1346259.8603446877</v>
      </c>
      <c r="G158" s="21">
        <f t="shared" si="11"/>
        <v>24100</v>
      </c>
    </row>
    <row r="159" spans="2:7" ht="20.25">
      <c r="B159" s="19">
        <v>146</v>
      </c>
      <c r="C159" s="19">
        <v>30</v>
      </c>
      <c r="D159" s="20">
        <f t="shared" si="12"/>
        <v>16631.024062471253</v>
      </c>
      <c r="E159" s="20">
        <f t="shared" si="10"/>
        <v>7468.975937528748</v>
      </c>
      <c r="F159" s="20">
        <f t="shared" si="9"/>
        <v>1329628.8362822165</v>
      </c>
      <c r="G159" s="21">
        <f t="shared" si="11"/>
        <v>24100</v>
      </c>
    </row>
    <row r="160" spans="2:7" ht="20.25">
      <c r="B160" s="19">
        <v>147</v>
      </c>
      <c r="C160" s="19">
        <v>30</v>
      </c>
      <c r="D160" s="20">
        <f t="shared" si="12"/>
        <v>16723.29207268085</v>
      </c>
      <c r="E160" s="20">
        <f t="shared" si="10"/>
        <v>7376.7079273191475</v>
      </c>
      <c r="F160" s="20">
        <f t="shared" si="9"/>
        <v>1312905.5442095357</v>
      </c>
      <c r="G160" s="21">
        <f t="shared" si="11"/>
        <v>24100</v>
      </c>
    </row>
    <row r="161" spans="2:7" ht="20.25">
      <c r="B161" s="19">
        <v>148</v>
      </c>
      <c r="C161" s="19">
        <v>30</v>
      </c>
      <c r="D161" s="20">
        <f t="shared" si="12"/>
        <v>16816.071980755318</v>
      </c>
      <c r="E161" s="20">
        <f t="shared" si="10"/>
        <v>7283.928019244684</v>
      </c>
      <c r="F161" s="20">
        <f t="shared" si="9"/>
        <v>1296089.4722287804</v>
      </c>
      <c r="G161" s="21">
        <f t="shared" si="11"/>
        <v>24100</v>
      </c>
    </row>
    <row r="162" spans="2:7" ht="20.25">
      <c r="B162" s="19">
        <v>149</v>
      </c>
      <c r="C162" s="19">
        <v>30</v>
      </c>
      <c r="D162" s="20">
        <f t="shared" si="12"/>
        <v>16909.366626675946</v>
      </c>
      <c r="E162" s="20">
        <f t="shared" si="10"/>
        <v>7190.633373324055</v>
      </c>
      <c r="F162" s="20">
        <f t="shared" si="9"/>
        <v>1279180.1056021044</v>
      </c>
      <c r="G162" s="21">
        <f t="shared" si="11"/>
        <v>24100</v>
      </c>
    </row>
    <row r="163" spans="2:7" ht="20.25">
      <c r="B163" s="19">
        <v>150</v>
      </c>
      <c r="C163" s="19">
        <v>30</v>
      </c>
      <c r="D163" s="20">
        <f t="shared" si="12"/>
        <v>17003.178866180104</v>
      </c>
      <c r="E163" s="20">
        <f t="shared" si="10"/>
        <v>7096.821133819894</v>
      </c>
      <c r="F163" s="20">
        <f t="shared" si="9"/>
        <v>1262176.9267359243</v>
      </c>
      <c r="G163" s="21">
        <f t="shared" si="11"/>
        <v>24100</v>
      </c>
    </row>
    <row r="164" spans="2:7" ht="20.25">
      <c r="B164" s="19">
        <v>151</v>
      </c>
      <c r="C164" s="19">
        <v>30</v>
      </c>
      <c r="D164" s="20">
        <f t="shared" si="12"/>
        <v>17097.511570848637</v>
      </c>
      <c r="E164" s="20">
        <f t="shared" si="10"/>
        <v>7002.488429151362</v>
      </c>
      <c r="F164" s="20">
        <f t="shared" si="9"/>
        <v>1245079.4151650758</v>
      </c>
      <c r="G164" s="21">
        <f t="shared" si="11"/>
        <v>24100</v>
      </c>
    </row>
    <row r="165" spans="2:7" ht="20.25">
      <c r="B165" s="19">
        <v>152</v>
      </c>
      <c r="C165" s="19">
        <v>30</v>
      </c>
      <c r="D165" s="20">
        <f t="shared" si="12"/>
        <v>17192.367628193755</v>
      </c>
      <c r="E165" s="20">
        <f t="shared" si="10"/>
        <v>6907.632371806244</v>
      </c>
      <c r="F165" s="20">
        <f t="shared" si="9"/>
        <v>1227887.047536882</v>
      </c>
      <c r="G165" s="21">
        <f t="shared" si="11"/>
        <v>24100</v>
      </c>
    </row>
    <row r="166" spans="2:7" ht="20.25">
      <c r="B166" s="19">
        <v>153</v>
      </c>
      <c r="C166" s="19">
        <v>30</v>
      </c>
      <c r="D166" s="20">
        <f t="shared" si="12"/>
        <v>17287.749941747432</v>
      </c>
      <c r="E166" s="20">
        <f t="shared" si="10"/>
        <v>6812.250058252566</v>
      </c>
      <c r="F166" s="20">
        <f t="shared" si="9"/>
        <v>1210599.2975951347</v>
      </c>
      <c r="G166" s="21">
        <f t="shared" si="11"/>
        <v>24100</v>
      </c>
    </row>
    <row r="167" spans="2:7" ht="20.25">
      <c r="B167" s="19">
        <v>154</v>
      </c>
      <c r="C167" s="19">
        <v>30</v>
      </c>
      <c r="D167" s="20">
        <f t="shared" si="12"/>
        <v>17383.661431150278</v>
      </c>
      <c r="E167" s="20">
        <f t="shared" si="10"/>
        <v>6716.33856884972</v>
      </c>
      <c r="F167" s="20">
        <f t="shared" si="9"/>
        <v>1193215.6361639844</v>
      </c>
      <c r="G167" s="21">
        <f t="shared" si="11"/>
        <v>24100</v>
      </c>
    </row>
    <row r="168" spans="2:7" ht="20.25">
      <c r="B168" s="19">
        <v>155</v>
      </c>
      <c r="C168" s="19">
        <v>30</v>
      </c>
      <c r="D168" s="20">
        <f t="shared" si="12"/>
        <v>17480.105032240906</v>
      </c>
      <c r="E168" s="20">
        <f t="shared" si="10"/>
        <v>6619.894967759092</v>
      </c>
      <c r="F168" s="20">
        <f t="shared" si="9"/>
        <v>1175735.5311317435</v>
      </c>
      <c r="G168" s="21">
        <f t="shared" si="11"/>
        <v>24100</v>
      </c>
    </row>
    <row r="169" spans="2:7" ht="20.25">
      <c r="B169" s="19">
        <v>156</v>
      </c>
      <c r="C169" s="19">
        <v>30</v>
      </c>
      <c r="D169" s="20">
        <f t="shared" si="12"/>
        <v>17577.08369714581</v>
      </c>
      <c r="E169" s="20">
        <f t="shared" si="10"/>
        <v>6522.9163028541925</v>
      </c>
      <c r="F169" s="20">
        <f t="shared" si="9"/>
        <v>1158158.4474345976</v>
      </c>
      <c r="G169" s="21">
        <f t="shared" si="11"/>
        <v>24100</v>
      </c>
    </row>
    <row r="170" spans="2:7" ht="20.25">
      <c r="B170" s="19">
        <v>157</v>
      </c>
      <c r="C170" s="19">
        <v>30</v>
      </c>
      <c r="D170" s="20">
        <f t="shared" si="12"/>
        <v>17674.6003943697</v>
      </c>
      <c r="E170" s="20">
        <f t="shared" si="10"/>
        <v>6425.399605630302</v>
      </c>
      <c r="F170" s="20">
        <f t="shared" si="9"/>
        <v>1140483.8470402278</v>
      </c>
      <c r="G170" s="21">
        <f t="shared" si="11"/>
        <v>24100</v>
      </c>
    </row>
    <row r="171" spans="2:7" ht="20.25">
      <c r="B171" s="19">
        <v>158</v>
      </c>
      <c r="C171" s="19">
        <v>30</v>
      </c>
      <c r="D171" s="20">
        <f t="shared" si="12"/>
        <v>17772.658108886408</v>
      </c>
      <c r="E171" s="20">
        <f t="shared" si="10"/>
        <v>6327.341891113593</v>
      </c>
      <c r="F171" s="20">
        <f t="shared" si="9"/>
        <v>1122711.1889313415</v>
      </c>
      <c r="G171" s="21">
        <f t="shared" si="11"/>
        <v>24100</v>
      </c>
    </row>
    <row r="172" spans="2:7" ht="20.25">
      <c r="B172" s="19">
        <v>159</v>
      </c>
      <c r="C172" s="19">
        <v>30</v>
      </c>
      <c r="D172" s="20">
        <f t="shared" si="12"/>
        <v>17871.25984223023</v>
      </c>
      <c r="E172" s="20">
        <f t="shared" si="10"/>
        <v>6228.740157769771</v>
      </c>
      <c r="F172" s="20">
        <f t="shared" si="9"/>
        <v>1104839.9290891113</v>
      </c>
      <c r="G172" s="21">
        <f t="shared" si="11"/>
        <v>24100</v>
      </c>
    </row>
  </sheetData>
  <sheetProtection sheet="1"/>
  <mergeCells count="3">
    <mergeCell ref="A1:G1"/>
    <mergeCell ref="H2:I2"/>
    <mergeCell ref="F4:J4"/>
  </mergeCells>
  <conditionalFormatting sqref="B13:G223">
    <cfRule type="cellIs" priority="2" dxfId="24" operator="lessThan" stopIfTrue="1">
      <formula>0</formula>
    </cfRule>
  </conditionalFormatting>
  <conditionalFormatting sqref="B13:G172">
    <cfRule type="cellIs" priority="1" dxfId="24" operator="lessThan" stopIfTrue="1">
      <formula>0</formula>
    </cfRule>
  </conditionalFormatting>
  <hyperlinks>
    <hyperlink ref="H2:I2" location="MENU!A1" display="กลับเมนูหลัก"/>
  </hyperlinks>
  <printOptions/>
  <pageMargins left="0.6" right="0.4330708661417323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5.8515625" style="23" bestFit="1" customWidth="1"/>
    <col min="2" max="2" width="13.140625" style="23" bestFit="1" customWidth="1"/>
    <col min="3" max="3" width="9.140625" style="23" bestFit="1" customWidth="1"/>
    <col min="4" max="4" width="13.7109375" style="23" customWidth="1"/>
    <col min="5" max="5" width="11.7109375" style="23" bestFit="1" customWidth="1"/>
    <col min="6" max="6" width="13.7109375" style="23" bestFit="1" customWidth="1"/>
    <col min="7" max="7" width="11.7109375" style="23" bestFit="1" customWidth="1"/>
    <col min="8" max="8" width="9.57421875" style="23" customWidth="1"/>
    <col min="9" max="9" width="11.140625" style="23" customWidth="1"/>
    <col min="10" max="16384" width="9.00390625" style="23" customWidth="1"/>
  </cols>
  <sheetData>
    <row r="1" spans="1:7" ht="26.25" customHeight="1">
      <c r="A1" s="98" t="str">
        <f>MENU!B12</f>
        <v>พัฒนาคุณภาพชีวิต (แบบสหกรณ์)</v>
      </c>
      <c r="B1" s="98"/>
      <c r="C1" s="98"/>
      <c r="D1" s="98"/>
      <c r="E1" s="98"/>
      <c r="F1" s="98"/>
      <c r="G1" s="98"/>
    </row>
    <row r="2" spans="1:9" ht="21.75" customHeight="1">
      <c r="A2" s="23" t="str">
        <f>"เงินกู้สามัญ ปัจจุบัน อยู่ที่ "&amp;IF(E4=1,MENU!D12,MENU!E12)&amp;" งวด ผ่อนชำระ อัตราดอกเบี้ยร้อยละ "&amp;E11&amp;" ต่อปี เงินเดือนคงเหลือร้อยละ "&amp;MENU!J12</f>
        <v>เงินกู้สามัญ ปัจจุบัน อยู่ที่ 216 งวด ผ่อนชำระ อัตราดอกเบี้ยร้อยละ 6.75 ต่อปี เงินเดือนคงเหลือร้อยละ 25</v>
      </c>
      <c r="H2" s="100" t="s">
        <v>33</v>
      </c>
      <c r="I2" s="100"/>
    </row>
    <row r="3" ht="21.75" customHeight="1" thickBot="1">
      <c r="A3" s="23" t="str">
        <f>"กู้แบบสหกรณ์รีกู้ใหม่ได้เมื่อชำระแล้ว "&amp;MENU!K12</f>
        <v>กู้แบบสหกรณ์รีกู้ใหม่ได้เมื่อชำระแล้ว 12 งวด</v>
      </c>
    </row>
    <row r="4" spans="4:10" ht="24" customHeight="1" thickBot="1">
      <c r="D4" s="2" t="s">
        <v>58</v>
      </c>
      <c r="E4" s="50">
        <v>1</v>
      </c>
      <c r="F4" s="99" t="str">
        <f>IF(E4=1,"กลุ่ม 1 ลูกจ้างประจำ, ข้าราชการ",IF(E4=2,"กลุ่ม 2 พนง.ราชการ, พกส.วิชาชีพ",IF(E4=3,"กลุ่ม 3 พกส. สนับสนุน/บริการ",IF(E4=4,"กลุ่ม 4 ลูกจ้างชั่วคราว","โปรดระบุจำนวนในช่วง 1-4"))))</f>
        <v>กลุ่ม 1 ลูกจ้างประจำ, ข้าราชการ</v>
      </c>
      <c r="G4" s="99"/>
      <c r="H4" s="99"/>
      <c r="I4" s="99"/>
      <c r="J4" s="99"/>
    </row>
    <row r="5" spans="1:12" ht="21.75" thickBot="1">
      <c r="A5" s="2" t="s">
        <v>0</v>
      </c>
      <c r="B5" s="3"/>
      <c r="C5" s="2" t="s">
        <v>1</v>
      </c>
      <c r="D5" s="2" t="s">
        <v>2</v>
      </c>
      <c r="E5" s="4">
        <f>E8</f>
        <v>3000000</v>
      </c>
      <c r="F5" s="2" t="s">
        <v>3</v>
      </c>
      <c r="G5" s="4"/>
      <c r="H5" s="99"/>
      <c r="I5" s="99"/>
      <c r="J5" s="99"/>
      <c r="K5" s="99"/>
      <c r="L5" s="99"/>
    </row>
    <row r="6" spans="1:12" ht="22.5" thickBot="1">
      <c r="A6" s="2" t="s">
        <v>4</v>
      </c>
      <c r="B6" s="3"/>
      <c r="C6" s="2" t="s">
        <v>1</v>
      </c>
      <c r="D6" s="2" t="s">
        <v>4</v>
      </c>
      <c r="E6" s="5">
        <f>CEILING(($E$5/$E$10),100)</f>
        <v>13900</v>
      </c>
      <c r="F6" s="2" t="s">
        <v>5</v>
      </c>
      <c r="G6" s="6">
        <f>E5-G5</f>
        <v>3000000</v>
      </c>
      <c r="H6" s="99"/>
      <c r="I6" s="99"/>
      <c r="J6" s="99"/>
      <c r="K6" s="99"/>
      <c r="L6" s="99"/>
    </row>
    <row r="7" spans="1:6" ht="21.75" thickBot="1">
      <c r="A7" s="2" t="s">
        <v>6</v>
      </c>
      <c r="B7" s="3"/>
      <c r="C7" s="2" t="s">
        <v>7</v>
      </c>
      <c r="D7" s="2" t="s">
        <v>8</v>
      </c>
      <c r="E7" s="7">
        <f>E6</f>
        <v>13900</v>
      </c>
      <c r="F7" s="2" t="s">
        <v>1</v>
      </c>
    </row>
    <row r="8" spans="1:7" ht="21.75" thickBot="1">
      <c r="A8" s="2" t="s">
        <v>9</v>
      </c>
      <c r="B8" s="8">
        <f>SUM(B6*B7)</f>
        <v>0</v>
      </c>
      <c r="C8" s="2" t="s">
        <v>1</v>
      </c>
      <c r="D8" s="65" t="s">
        <v>66</v>
      </c>
      <c r="E8" s="66">
        <f>IF(E4=1,MENU!F12,IF(E4=2,MENU!G12,IF(E4=3,MENU!H12,IF(E4=4,MENU!I12,0))))</f>
        <v>3000000</v>
      </c>
      <c r="F8" s="23" t="s">
        <v>1</v>
      </c>
      <c r="G8" s="56">
        <f>IF(E8&lt;E5,F4&amp;" กู้ได้ไม่เกิน "&amp;E8&amp;" บาท โปรดระบะจำนวน ขอกู้...... ใหม่","")</f>
      </c>
    </row>
    <row r="9" spans="1:7" ht="21.75" thickBot="1">
      <c r="A9" s="2" t="s">
        <v>10</v>
      </c>
      <c r="B9" s="8">
        <f>(E10*B6)+B5</f>
        <v>0</v>
      </c>
      <c r="D9" s="9" t="s">
        <v>11</v>
      </c>
      <c r="E9" s="10">
        <f>J10</f>
        <v>18</v>
      </c>
      <c r="F9" s="9" t="s">
        <v>12</v>
      </c>
      <c r="G9" s="56">
        <f>IF(E10&gt;H10,"จำนวนงวดสูงสุดต้องไม่เกิน "&amp;H10&amp;" งวด หรือคิดเป็น "&amp;J10&amp;" ปี โปรดระบุจำนวน ผ่อนชำระ......ปี ใหม่","")</f>
      </c>
    </row>
    <row r="10" spans="1:11" ht="21.75" thickBot="1">
      <c r="A10" s="2"/>
      <c r="B10" s="11"/>
      <c r="D10" s="9" t="s">
        <v>13</v>
      </c>
      <c r="E10" s="12">
        <f>E9*12</f>
        <v>216</v>
      </c>
      <c r="F10" s="13" t="s">
        <v>7</v>
      </c>
      <c r="G10" s="11" t="s">
        <v>60</v>
      </c>
      <c r="H10" s="57">
        <f>IF(E4=1,MENU!D12,MENU!E12)</f>
        <v>216</v>
      </c>
      <c r="I10" s="13" t="s">
        <v>61</v>
      </c>
      <c r="J10" s="11">
        <f>H10/12</f>
        <v>18</v>
      </c>
      <c r="K10" s="11" t="s">
        <v>12</v>
      </c>
    </row>
    <row r="11" spans="1:6" ht="21.75" thickBot="1">
      <c r="A11" s="2"/>
      <c r="B11" s="11"/>
      <c r="D11" s="9" t="s">
        <v>21</v>
      </c>
      <c r="E11" s="14">
        <f>MENU!C12</f>
        <v>6.75</v>
      </c>
      <c r="F11" s="13" t="s">
        <v>14</v>
      </c>
    </row>
    <row r="12" spans="2:7" ht="21">
      <c r="B12" s="67" t="s">
        <v>67</v>
      </c>
      <c r="C12" s="68"/>
      <c r="D12" s="68"/>
      <c r="E12" s="68"/>
      <c r="F12" s="68"/>
      <c r="G12" s="68"/>
    </row>
    <row r="13" spans="2:7" ht="21">
      <c r="B13" s="16" t="s">
        <v>15</v>
      </c>
      <c r="C13" s="17" t="s">
        <v>16</v>
      </c>
      <c r="D13" s="16" t="s">
        <v>17</v>
      </c>
      <c r="E13" s="16" t="s">
        <v>18</v>
      </c>
      <c r="F13" s="16" t="s">
        <v>19</v>
      </c>
      <c r="G13" s="18" t="s">
        <v>20</v>
      </c>
    </row>
    <row r="14" spans="2:7" ht="20.25">
      <c r="B14" s="19">
        <v>1</v>
      </c>
      <c r="C14" s="19">
        <v>30</v>
      </c>
      <c r="D14" s="20">
        <f>$E$6</f>
        <v>13900</v>
      </c>
      <c r="E14" s="20">
        <f>E5*$E$11/100*C14/365</f>
        <v>16643.835616438355</v>
      </c>
      <c r="F14" s="20">
        <f>SUM(E5-D14)</f>
        <v>2986100</v>
      </c>
      <c r="G14" s="21">
        <f>D14+E14</f>
        <v>30543.835616438355</v>
      </c>
    </row>
    <row r="15" spans="2:7" ht="20.25">
      <c r="B15" s="19">
        <v>2</v>
      </c>
      <c r="C15" s="19">
        <v>30</v>
      </c>
      <c r="D15" s="20">
        <f aca="true" t="shared" si="0" ref="D15:D78">$E$6</f>
        <v>13900</v>
      </c>
      <c r="E15" s="32">
        <f>F14*$E$11/100*C15/365</f>
        <v>16566.719178082192</v>
      </c>
      <c r="F15" s="20">
        <f aca="true" t="shared" si="1" ref="F15:F78">SUM(F14-D15)</f>
        <v>2972200</v>
      </c>
      <c r="G15" s="21">
        <f aca="true" t="shared" si="2" ref="G15:G78">D15+E15</f>
        <v>30466.719178082192</v>
      </c>
    </row>
    <row r="16" spans="2:7" ht="20.25">
      <c r="B16" s="19">
        <v>3</v>
      </c>
      <c r="C16" s="19">
        <v>30</v>
      </c>
      <c r="D16" s="20">
        <f t="shared" si="0"/>
        <v>13900</v>
      </c>
      <c r="E16" s="32">
        <f aca="true" t="shared" si="3" ref="E16:E79">F15*$E$11/100*C16/365</f>
        <v>16489.602739726026</v>
      </c>
      <c r="F16" s="20">
        <f t="shared" si="1"/>
        <v>2958300</v>
      </c>
      <c r="G16" s="21">
        <f t="shared" si="2"/>
        <v>30389.602739726026</v>
      </c>
    </row>
    <row r="17" spans="2:7" ht="20.25">
      <c r="B17" s="19">
        <v>4</v>
      </c>
      <c r="C17" s="19">
        <v>30</v>
      </c>
      <c r="D17" s="20">
        <f t="shared" si="0"/>
        <v>13900</v>
      </c>
      <c r="E17" s="32">
        <f t="shared" si="3"/>
        <v>16412.486301369863</v>
      </c>
      <c r="F17" s="20">
        <f t="shared" si="1"/>
        <v>2944400</v>
      </c>
      <c r="G17" s="21">
        <f t="shared" si="2"/>
        <v>30312.486301369863</v>
      </c>
    </row>
    <row r="18" spans="2:7" ht="20.25">
      <c r="B18" s="19">
        <v>5</v>
      </c>
      <c r="C18" s="19">
        <v>30</v>
      </c>
      <c r="D18" s="20">
        <f t="shared" si="0"/>
        <v>13900</v>
      </c>
      <c r="E18" s="32">
        <f t="shared" si="3"/>
        <v>16335.369863013699</v>
      </c>
      <c r="F18" s="20">
        <f t="shared" si="1"/>
        <v>2930500</v>
      </c>
      <c r="G18" s="21">
        <f t="shared" si="2"/>
        <v>30235.3698630137</v>
      </c>
    </row>
    <row r="19" spans="2:7" ht="20.25">
      <c r="B19" s="19">
        <v>6</v>
      </c>
      <c r="C19" s="19">
        <v>30</v>
      </c>
      <c r="D19" s="20">
        <f t="shared" si="0"/>
        <v>13900</v>
      </c>
      <c r="E19" s="32">
        <f t="shared" si="3"/>
        <v>16258.253424657534</v>
      </c>
      <c r="F19" s="20">
        <f t="shared" si="1"/>
        <v>2916600</v>
      </c>
      <c r="G19" s="21">
        <f t="shared" si="2"/>
        <v>30158.253424657534</v>
      </c>
    </row>
    <row r="20" spans="2:7" ht="20.25">
      <c r="B20" s="19">
        <v>7</v>
      </c>
      <c r="C20" s="19">
        <v>30</v>
      </c>
      <c r="D20" s="20">
        <f t="shared" si="0"/>
        <v>13900</v>
      </c>
      <c r="E20" s="32">
        <f t="shared" si="3"/>
        <v>16181.13698630137</v>
      </c>
      <c r="F20" s="20">
        <f t="shared" si="1"/>
        <v>2902700</v>
      </c>
      <c r="G20" s="21">
        <f t="shared" si="2"/>
        <v>30081.136986301368</v>
      </c>
    </row>
    <row r="21" spans="2:7" ht="20.25">
      <c r="B21" s="19">
        <v>8</v>
      </c>
      <c r="C21" s="19">
        <v>30</v>
      </c>
      <c r="D21" s="20">
        <f t="shared" si="0"/>
        <v>13900</v>
      </c>
      <c r="E21" s="32">
        <f t="shared" si="3"/>
        <v>16104.020547945205</v>
      </c>
      <c r="F21" s="20">
        <f t="shared" si="1"/>
        <v>2888800</v>
      </c>
      <c r="G21" s="21">
        <f t="shared" si="2"/>
        <v>30004.020547945205</v>
      </c>
    </row>
    <row r="22" spans="2:7" ht="20.25">
      <c r="B22" s="19">
        <v>9</v>
      </c>
      <c r="C22" s="19">
        <v>30</v>
      </c>
      <c r="D22" s="20">
        <f t="shared" si="0"/>
        <v>13900</v>
      </c>
      <c r="E22" s="32">
        <f t="shared" si="3"/>
        <v>16026.90410958904</v>
      </c>
      <c r="F22" s="20">
        <f t="shared" si="1"/>
        <v>2874900</v>
      </c>
      <c r="G22" s="21">
        <f t="shared" si="2"/>
        <v>29926.904109589042</v>
      </c>
    </row>
    <row r="23" spans="2:7" ht="20.25">
      <c r="B23" s="19">
        <v>10</v>
      </c>
      <c r="C23" s="19">
        <v>30</v>
      </c>
      <c r="D23" s="20">
        <f t="shared" si="0"/>
        <v>13900</v>
      </c>
      <c r="E23" s="32">
        <f t="shared" si="3"/>
        <v>15949.787671232876</v>
      </c>
      <c r="F23" s="20">
        <f t="shared" si="1"/>
        <v>2861000</v>
      </c>
      <c r="G23" s="21">
        <f t="shared" si="2"/>
        <v>29849.787671232876</v>
      </c>
    </row>
    <row r="24" spans="2:7" ht="20.25">
      <c r="B24" s="19">
        <v>11</v>
      </c>
      <c r="C24" s="19">
        <v>30</v>
      </c>
      <c r="D24" s="20">
        <f t="shared" si="0"/>
        <v>13900</v>
      </c>
      <c r="E24" s="32">
        <f t="shared" si="3"/>
        <v>15872.671232876712</v>
      </c>
      <c r="F24" s="20">
        <f t="shared" si="1"/>
        <v>2847100</v>
      </c>
      <c r="G24" s="21">
        <f t="shared" si="2"/>
        <v>29772.67123287671</v>
      </c>
    </row>
    <row r="25" spans="2:7" ht="20.25">
      <c r="B25" s="19">
        <v>12</v>
      </c>
      <c r="C25" s="19">
        <v>30</v>
      </c>
      <c r="D25" s="20">
        <f t="shared" si="0"/>
        <v>13900</v>
      </c>
      <c r="E25" s="32">
        <f t="shared" si="3"/>
        <v>15795.554794520547</v>
      </c>
      <c r="F25" s="20">
        <f t="shared" si="1"/>
        <v>2833200</v>
      </c>
      <c r="G25" s="21">
        <f t="shared" si="2"/>
        <v>29695.554794520547</v>
      </c>
    </row>
    <row r="26" spans="2:7" ht="20.25">
      <c r="B26" s="19">
        <v>13</v>
      </c>
      <c r="C26" s="19">
        <v>30</v>
      </c>
      <c r="D26" s="20">
        <f t="shared" si="0"/>
        <v>13900</v>
      </c>
      <c r="E26" s="32">
        <f t="shared" si="3"/>
        <v>15718.438356164384</v>
      </c>
      <c r="F26" s="20">
        <f t="shared" si="1"/>
        <v>2819300</v>
      </c>
      <c r="G26" s="21">
        <f t="shared" si="2"/>
        <v>29618.438356164384</v>
      </c>
    </row>
    <row r="27" spans="2:7" ht="20.25">
      <c r="B27" s="19">
        <v>14</v>
      </c>
      <c r="C27" s="19">
        <v>30</v>
      </c>
      <c r="D27" s="20">
        <f t="shared" si="0"/>
        <v>13900</v>
      </c>
      <c r="E27" s="32">
        <f t="shared" si="3"/>
        <v>15641.32191780822</v>
      </c>
      <c r="F27" s="20">
        <f t="shared" si="1"/>
        <v>2805400</v>
      </c>
      <c r="G27" s="21">
        <f t="shared" si="2"/>
        <v>29541.32191780822</v>
      </c>
    </row>
    <row r="28" spans="2:7" ht="20.25">
      <c r="B28" s="19">
        <v>15</v>
      </c>
      <c r="C28" s="19">
        <v>30</v>
      </c>
      <c r="D28" s="20">
        <f t="shared" si="0"/>
        <v>13900</v>
      </c>
      <c r="E28" s="32">
        <f t="shared" si="3"/>
        <v>15564.205479452055</v>
      </c>
      <c r="F28" s="20">
        <f t="shared" si="1"/>
        <v>2791500</v>
      </c>
      <c r="G28" s="21">
        <f t="shared" si="2"/>
        <v>29464.205479452055</v>
      </c>
    </row>
    <row r="29" spans="2:7" ht="20.25">
      <c r="B29" s="19">
        <v>16</v>
      </c>
      <c r="C29" s="19">
        <v>30</v>
      </c>
      <c r="D29" s="20">
        <f t="shared" si="0"/>
        <v>13900</v>
      </c>
      <c r="E29" s="32">
        <f t="shared" si="3"/>
        <v>15487.089041095891</v>
      </c>
      <c r="F29" s="20">
        <f t="shared" si="1"/>
        <v>2777600</v>
      </c>
      <c r="G29" s="21">
        <f t="shared" si="2"/>
        <v>29387.08904109589</v>
      </c>
    </row>
    <row r="30" spans="2:7" ht="20.25">
      <c r="B30" s="19">
        <v>17</v>
      </c>
      <c r="C30" s="19">
        <v>30</v>
      </c>
      <c r="D30" s="20">
        <f t="shared" si="0"/>
        <v>13900</v>
      </c>
      <c r="E30" s="32">
        <f t="shared" si="3"/>
        <v>15409.972602739726</v>
      </c>
      <c r="F30" s="20">
        <f t="shared" si="1"/>
        <v>2763700</v>
      </c>
      <c r="G30" s="21">
        <f t="shared" si="2"/>
        <v>29309.972602739726</v>
      </c>
    </row>
    <row r="31" spans="2:7" ht="20.25">
      <c r="B31" s="19">
        <v>18</v>
      </c>
      <c r="C31" s="19">
        <v>30</v>
      </c>
      <c r="D31" s="20">
        <f t="shared" si="0"/>
        <v>13900</v>
      </c>
      <c r="E31" s="32">
        <f t="shared" si="3"/>
        <v>15332.856164383562</v>
      </c>
      <c r="F31" s="20">
        <f t="shared" si="1"/>
        <v>2749800</v>
      </c>
      <c r="G31" s="21">
        <f t="shared" si="2"/>
        <v>29232.856164383564</v>
      </c>
    </row>
    <row r="32" spans="2:7" ht="20.25">
      <c r="B32" s="19">
        <v>19</v>
      </c>
      <c r="C32" s="19">
        <v>30</v>
      </c>
      <c r="D32" s="20">
        <f t="shared" si="0"/>
        <v>13900</v>
      </c>
      <c r="E32" s="32">
        <f t="shared" si="3"/>
        <v>15255.739726027397</v>
      </c>
      <c r="F32" s="20">
        <f t="shared" si="1"/>
        <v>2735900</v>
      </c>
      <c r="G32" s="21">
        <f t="shared" si="2"/>
        <v>29155.739726027397</v>
      </c>
    </row>
    <row r="33" spans="2:7" ht="20.25">
      <c r="B33" s="19">
        <v>20</v>
      </c>
      <c r="C33" s="19">
        <v>30</v>
      </c>
      <c r="D33" s="20">
        <f t="shared" si="0"/>
        <v>13900</v>
      </c>
      <c r="E33" s="32">
        <f t="shared" si="3"/>
        <v>15178.623287671233</v>
      </c>
      <c r="F33" s="20">
        <f t="shared" si="1"/>
        <v>2722000</v>
      </c>
      <c r="G33" s="21">
        <f t="shared" si="2"/>
        <v>29078.62328767123</v>
      </c>
    </row>
    <row r="34" spans="2:7" ht="20.25">
      <c r="B34" s="19">
        <v>21</v>
      </c>
      <c r="C34" s="19">
        <v>30</v>
      </c>
      <c r="D34" s="20">
        <f t="shared" si="0"/>
        <v>13900</v>
      </c>
      <c r="E34" s="32">
        <f t="shared" si="3"/>
        <v>15101.506849315068</v>
      </c>
      <c r="F34" s="20">
        <f t="shared" si="1"/>
        <v>2708100</v>
      </c>
      <c r="G34" s="21">
        <f t="shared" si="2"/>
        <v>29001.50684931507</v>
      </c>
    </row>
    <row r="35" spans="2:7" ht="20.25">
      <c r="B35" s="19">
        <v>22</v>
      </c>
      <c r="C35" s="19">
        <v>30</v>
      </c>
      <c r="D35" s="20">
        <f t="shared" si="0"/>
        <v>13900</v>
      </c>
      <c r="E35" s="32">
        <f t="shared" si="3"/>
        <v>15024.390410958904</v>
      </c>
      <c r="F35" s="20">
        <f t="shared" si="1"/>
        <v>2694200</v>
      </c>
      <c r="G35" s="21">
        <f t="shared" si="2"/>
        <v>28924.390410958906</v>
      </c>
    </row>
    <row r="36" spans="2:7" ht="20.25">
      <c r="B36" s="19">
        <v>23</v>
      </c>
      <c r="C36" s="19">
        <v>30</v>
      </c>
      <c r="D36" s="20">
        <f t="shared" si="0"/>
        <v>13900</v>
      </c>
      <c r="E36" s="32">
        <f t="shared" si="3"/>
        <v>14947.27397260274</v>
      </c>
      <c r="F36" s="20">
        <f t="shared" si="1"/>
        <v>2680300</v>
      </c>
      <c r="G36" s="21">
        <f t="shared" si="2"/>
        <v>28847.27397260274</v>
      </c>
    </row>
    <row r="37" spans="2:7" ht="20.25">
      <c r="B37" s="19">
        <v>24</v>
      </c>
      <c r="C37" s="19">
        <v>30</v>
      </c>
      <c r="D37" s="20">
        <f t="shared" si="0"/>
        <v>13900</v>
      </c>
      <c r="E37" s="32">
        <f t="shared" si="3"/>
        <v>14870.157534246575</v>
      </c>
      <c r="F37" s="20">
        <f t="shared" si="1"/>
        <v>2666400</v>
      </c>
      <c r="G37" s="21">
        <f t="shared" si="2"/>
        <v>28770.157534246573</v>
      </c>
    </row>
    <row r="38" spans="2:7" ht="20.25">
      <c r="B38" s="19">
        <v>25</v>
      </c>
      <c r="C38" s="19">
        <v>30</v>
      </c>
      <c r="D38" s="20">
        <f t="shared" si="0"/>
        <v>13900</v>
      </c>
      <c r="E38" s="32">
        <f t="shared" si="3"/>
        <v>14793.04109589041</v>
      </c>
      <c r="F38" s="20">
        <f t="shared" si="1"/>
        <v>2652500</v>
      </c>
      <c r="G38" s="21">
        <f t="shared" si="2"/>
        <v>28693.04109589041</v>
      </c>
    </row>
    <row r="39" spans="2:7" ht="20.25">
      <c r="B39" s="19">
        <v>26</v>
      </c>
      <c r="C39" s="19">
        <v>30</v>
      </c>
      <c r="D39" s="20">
        <f t="shared" si="0"/>
        <v>13900</v>
      </c>
      <c r="E39" s="32">
        <f t="shared" si="3"/>
        <v>14715.924657534246</v>
      </c>
      <c r="F39" s="20">
        <f t="shared" si="1"/>
        <v>2638600</v>
      </c>
      <c r="G39" s="21">
        <f t="shared" si="2"/>
        <v>28615.924657534248</v>
      </c>
    </row>
    <row r="40" spans="2:7" ht="20.25">
      <c r="B40" s="19">
        <v>27</v>
      </c>
      <c r="C40" s="19">
        <v>30</v>
      </c>
      <c r="D40" s="20">
        <f t="shared" si="0"/>
        <v>13900</v>
      </c>
      <c r="E40" s="32">
        <f t="shared" si="3"/>
        <v>14638.808219178081</v>
      </c>
      <c r="F40" s="20">
        <f t="shared" si="1"/>
        <v>2624700</v>
      </c>
      <c r="G40" s="21">
        <f t="shared" si="2"/>
        <v>28538.80821917808</v>
      </c>
    </row>
    <row r="41" spans="2:7" ht="20.25">
      <c r="B41" s="19">
        <v>28</v>
      </c>
      <c r="C41" s="19">
        <v>30</v>
      </c>
      <c r="D41" s="20">
        <f t="shared" si="0"/>
        <v>13900</v>
      </c>
      <c r="E41" s="32">
        <f t="shared" si="3"/>
        <v>14561.691780821919</v>
      </c>
      <c r="F41" s="20">
        <f t="shared" si="1"/>
        <v>2610800</v>
      </c>
      <c r="G41" s="21">
        <f t="shared" si="2"/>
        <v>28461.69178082192</v>
      </c>
    </row>
    <row r="42" spans="2:7" ht="20.25">
      <c r="B42" s="19">
        <v>29</v>
      </c>
      <c r="C42" s="19">
        <v>30</v>
      </c>
      <c r="D42" s="20">
        <f t="shared" si="0"/>
        <v>13900</v>
      </c>
      <c r="E42" s="32">
        <f t="shared" si="3"/>
        <v>14484.575342465754</v>
      </c>
      <c r="F42" s="20">
        <f t="shared" si="1"/>
        <v>2596900</v>
      </c>
      <c r="G42" s="21">
        <f t="shared" si="2"/>
        <v>28384.575342465752</v>
      </c>
    </row>
    <row r="43" spans="2:7" ht="20.25">
      <c r="B43" s="19">
        <v>30</v>
      </c>
      <c r="C43" s="19">
        <v>30</v>
      </c>
      <c r="D43" s="20">
        <f t="shared" si="0"/>
        <v>13900</v>
      </c>
      <c r="E43" s="32">
        <f t="shared" si="3"/>
        <v>14407.45890410959</v>
      </c>
      <c r="F43" s="20">
        <f t="shared" si="1"/>
        <v>2583000</v>
      </c>
      <c r="G43" s="21">
        <f t="shared" si="2"/>
        <v>28307.45890410959</v>
      </c>
    </row>
    <row r="44" spans="2:7" ht="20.25">
      <c r="B44" s="19">
        <v>31</v>
      </c>
      <c r="C44" s="19">
        <v>30</v>
      </c>
      <c r="D44" s="20">
        <f t="shared" si="0"/>
        <v>13900</v>
      </c>
      <c r="E44" s="32">
        <f t="shared" si="3"/>
        <v>14330.342465753425</v>
      </c>
      <c r="F44" s="20">
        <f t="shared" si="1"/>
        <v>2569100</v>
      </c>
      <c r="G44" s="21">
        <f t="shared" si="2"/>
        <v>28230.342465753427</v>
      </c>
    </row>
    <row r="45" spans="2:7" ht="20.25">
      <c r="B45" s="19">
        <v>32</v>
      </c>
      <c r="C45" s="19">
        <v>30</v>
      </c>
      <c r="D45" s="20">
        <f t="shared" si="0"/>
        <v>13900</v>
      </c>
      <c r="E45" s="32">
        <f t="shared" si="3"/>
        <v>14253.22602739726</v>
      </c>
      <c r="F45" s="20">
        <f t="shared" si="1"/>
        <v>2555200</v>
      </c>
      <c r="G45" s="21">
        <f t="shared" si="2"/>
        <v>28153.22602739726</v>
      </c>
    </row>
    <row r="46" spans="2:7" ht="20.25">
      <c r="B46" s="19">
        <v>33</v>
      </c>
      <c r="C46" s="19">
        <v>30</v>
      </c>
      <c r="D46" s="20">
        <f t="shared" si="0"/>
        <v>13900</v>
      </c>
      <c r="E46" s="32">
        <f t="shared" si="3"/>
        <v>14176.109589041096</v>
      </c>
      <c r="F46" s="20">
        <f t="shared" si="1"/>
        <v>2541300</v>
      </c>
      <c r="G46" s="21">
        <f t="shared" si="2"/>
        <v>28076.109589041094</v>
      </c>
    </row>
    <row r="47" spans="2:7" ht="20.25">
      <c r="B47" s="19">
        <v>34</v>
      </c>
      <c r="C47" s="19">
        <v>30</v>
      </c>
      <c r="D47" s="20">
        <f t="shared" si="0"/>
        <v>13900</v>
      </c>
      <c r="E47" s="32">
        <f t="shared" si="3"/>
        <v>14098.993150684932</v>
      </c>
      <c r="F47" s="20">
        <f t="shared" si="1"/>
        <v>2527400</v>
      </c>
      <c r="G47" s="21">
        <f t="shared" si="2"/>
        <v>27998.99315068493</v>
      </c>
    </row>
    <row r="48" spans="2:7" ht="20.25">
      <c r="B48" s="19">
        <v>35</v>
      </c>
      <c r="C48" s="19">
        <v>30</v>
      </c>
      <c r="D48" s="20">
        <f t="shared" si="0"/>
        <v>13900</v>
      </c>
      <c r="E48" s="32">
        <f t="shared" si="3"/>
        <v>14021.876712328767</v>
      </c>
      <c r="F48" s="20">
        <f t="shared" si="1"/>
        <v>2513500</v>
      </c>
      <c r="G48" s="21">
        <f t="shared" si="2"/>
        <v>27921.87671232877</v>
      </c>
    </row>
    <row r="49" spans="2:7" ht="20.25">
      <c r="B49" s="19">
        <v>36</v>
      </c>
      <c r="C49" s="19">
        <v>30</v>
      </c>
      <c r="D49" s="20">
        <f t="shared" si="0"/>
        <v>13900</v>
      </c>
      <c r="E49" s="32">
        <f t="shared" si="3"/>
        <v>13944.760273972603</v>
      </c>
      <c r="F49" s="20">
        <f t="shared" si="1"/>
        <v>2499600</v>
      </c>
      <c r="G49" s="21">
        <f t="shared" si="2"/>
        <v>27844.760273972603</v>
      </c>
    </row>
    <row r="50" spans="2:7" ht="20.25">
      <c r="B50" s="19">
        <v>37</v>
      </c>
      <c r="C50" s="19">
        <v>30</v>
      </c>
      <c r="D50" s="20">
        <f t="shared" si="0"/>
        <v>13900</v>
      </c>
      <c r="E50" s="32">
        <f t="shared" si="3"/>
        <v>13867.643835616438</v>
      </c>
      <c r="F50" s="20">
        <f t="shared" si="1"/>
        <v>2485700</v>
      </c>
      <c r="G50" s="21">
        <f t="shared" si="2"/>
        <v>27767.643835616436</v>
      </c>
    </row>
    <row r="51" spans="2:7" ht="20.25">
      <c r="B51" s="19">
        <v>38</v>
      </c>
      <c r="C51" s="19">
        <v>30</v>
      </c>
      <c r="D51" s="20">
        <f t="shared" si="0"/>
        <v>13900</v>
      </c>
      <c r="E51" s="32">
        <f t="shared" si="3"/>
        <v>13790.527397260274</v>
      </c>
      <c r="F51" s="20">
        <f t="shared" si="1"/>
        <v>2471800</v>
      </c>
      <c r="G51" s="21">
        <f t="shared" si="2"/>
        <v>27690.527397260274</v>
      </c>
    </row>
    <row r="52" spans="2:7" ht="20.25">
      <c r="B52" s="19">
        <v>39</v>
      </c>
      <c r="C52" s="19">
        <v>30</v>
      </c>
      <c r="D52" s="20">
        <f t="shared" si="0"/>
        <v>13900</v>
      </c>
      <c r="E52" s="32">
        <f t="shared" si="3"/>
        <v>13713.410958904109</v>
      </c>
      <c r="F52" s="20">
        <f t="shared" si="1"/>
        <v>2457900</v>
      </c>
      <c r="G52" s="21">
        <f t="shared" si="2"/>
        <v>27613.41095890411</v>
      </c>
    </row>
    <row r="53" spans="2:7" ht="20.25">
      <c r="B53" s="19">
        <v>40</v>
      </c>
      <c r="C53" s="19">
        <v>30</v>
      </c>
      <c r="D53" s="20">
        <f t="shared" si="0"/>
        <v>13900</v>
      </c>
      <c r="E53" s="32">
        <f t="shared" si="3"/>
        <v>13636.294520547945</v>
      </c>
      <c r="F53" s="20">
        <f t="shared" si="1"/>
        <v>2444000</v>
      </c>
      <c r="G53" s="21">
        <f t="shared" si="2"/>
        <v>27536.294520547945</v>
      </c>
    </row>
    <row r="54" spans="2:7" ht="20.25">
      <c r="B54" s="19">
        <v>41</v>
      </c>
      <c r="C54" s="19">
        <v>30</v>
      </c>
      <c r="D54" s="20">
        <f t="shared" si="0"/>
        <v>13900</v>
      </c>
      <c r="E54" s="32">
        <f t="shared" si="3"/>
        <v>13559.17808219178</v>
      </c>
      <c r="F54" s="20">
        <f t="shared" si="1"/>
        <v>2430100</v>
      </c>
      <c r="G54" s="21">
        <f t="shared" si="2"/>
        <v>27459.17808219178</v>
      </c>
    </row>
    <row r="55" spans="2:7" ht="20.25">
      <c r="B55" s="19">
        <v>42</v>
      </c>
      <c r="C55" s="19">
        <v>30</v>
      </c>
      <c r="D55" s="20">
        <f t="shared" si="0"/>
        <v>13900</v>
      </c>
      <c r="E55" s="32">
        <f t="shared" si="3"/>
        <v>13482.061643835616</v>
      </c>
      <c r="F55" s="20">
        <f t="shared" si="1"/>
        <v>2416200</v>
      </c>
      <c r="G55" s="21">
        <f t="shared" si="2"/>
        <v>27382.061643835616</v>
      </c>
    </row>
    <row r="56" spans="2:7" ht="20.25">
      <c r="B56" s="19">
        <v>43</v>
      </c>
      <c r="C56" s="19">
        <v>30</v>
      </c>
      <c r="D56" s="20">
        <f t="shared" si="0"/>
        <v>13900</v>
      </c>
      <c r="E56" s="32">
        <f t="shared" si="3"/>
        <v>13404.945205479453</v>
      </c>
      <c r="F56" s="20">
        <f t="shared" si="1"/>
        <v>2402300</v>
      </c>
      <c r="G56" s="21">
        <f t="shared" si="2"/>
        <v>27304.945205479453</v>
      </c>
    </row>
    <row r="57" spans="2:7" ht="20.25">
      <c r="B57" s="19">
        <v>44</v>
      </c>
      <c r="C57" s="19">
        <v>30</v>
      </c>
      <c r="D57" s="20">
        <f t="shared" si="0"/>
        <v>13900</v>
      </c>
      <c r="E57" s="32">
        <f t="shared" si="3"/>
        <v>13327.828767123288</v>
      </c>
      <c r="F57" s="20">
        <f t="shared" si="1"/>
        <v>2388400</v>
      </c>
      <c r="G57" s="21">
        <f t="shared" si="2"/>
        <v>27227.82876712329</v>
      </c>
    </row>
    <row r="58" spans="2:7" ht="20.25">
      <c r="B58" s="19">
        <v>45</v>
      </c>
      <c r="C58" s="19">
        <v>30</v>
      </c>
      <c r="D58" s="20">
        <f t="shared" si="0"/>
        <v>13900</v>
      </c>
      <c r="E58" s="32">
        <f t="shared" si="3"/>
        <v>13250.712328767124</v>
      </c>
      <c r="F58" s="20">
        <f t="shared" si="1"/>
        <v>2374500</v>
      </c>
      <c r="G58" s="21">
        <f t="shared" si="2"/>
        <v>27150.712328767124</v>
      </c>
    </row>
    <row r="59" spans="2:7" ht="20.25">
      <c r="B59" s="19">
        <v>46</v>
      </c>
      <c r="C59" s="19">
        <v>30</v>
      </c>
      <c r="D59" s="20">
        <f t="shared" si="0"/>
        <v>13900</v>
      </c>
      <c r="E59" s="32">
        <f t="shared" si="3"/>
        <v>13173.59589041096</v>
      </c>
      <c r="F59" s="20">
        <f t="shared" si="1"/>
        <v>2360600</v>
      </c>
      <c r="G59" s="21">
        <f t="shared" si="2"/>
        <v>27073.595890410958</v>
      </c>
    </row>
    <row r="60" spans="2:7" ht="20.25">
      <c r="B60" s="19">
        <v>47</v>
      </c>
      <c r="C60" s="19">
        <v>30</v>
      </c>
      <c r="D60" s="20">
        <f t="shared" si="0"/>
        <v>13900</v>
      </c>
      <c r="E60" s="32">
        <f t="shared" si="3"/>
        <v>13096.479452054795</v>
      </c>
      <c r="F60" s="20">
        <f t="shared" si="1"/>
        <v>2346700</v>
      </c>
      <c r="G60" s="21">
        <f t="shared" si="2"/>
        <v>26996.479452054795</v>
      </c>
    </row>
    <row r="61" spans="2:7" ht="20.25">
      <c r="B61" s="19">
        <v>48</v>
      </c>
      <c r="C61" s="19">
        <v>30</v>
      </c>
      <c r="D61" s="20">
        <f t="shared" si="0"/>
        <v>13900</v>
      </c>
      <c r="E61" s="32">
        <f t="shared" si="3"/>
        <v>13019.36301369863</v>
      </c>
      <c r="F61" s="20">
        <f t="shared" si="1"/>
        <v>2332800</v>
      </c>
      <c r="G61" s="21">
        <f t="shared" si="2"/>
        <v>26919.363013698632</v>
      </c>
    </row>
    <row r="62" spans="2:7" ht="20.25">
      <c r="B62" s="19">
        <v>49</v>
      </c>
      <c r="C62" s="19">
        <v>30</v>
      </c>
      <c r="D62" s="20">
        <f t="shared" si="0"/>
        <v>13900</v>
      </c>
      <c r="E62" s="32">
        <f t="shared" si="3"/>
        <v>12942.246575342466</v>
      </c>
      <c r="F62" s="20">
        <f t="shared" si="1"/>
        <v>2318900</v>
      </c>
      <c r="G62" s="21">
        <f t="shared" si="2"/>
        <v>26842.246575342466</v>
      </c>
    </row>
    <row r="63" spans="2:7" ht="20.25">
      <c r="B63" s="19">
        <v>50</v>
      </c>
      <c r="C63" s="19">
        <v>30</v>
      </c>
      <c r="D63" s="20">
        <f t="shared" si="0"/>
        <v>13900</v>
      </c>
      <c r="E63" s="32">
        <f t="shared" si="3"/>
        <v>12865.130136986301</v>
      </c>
      <c r="F63" s="20">
        <f t="shared" si="1"/>
        <v>2305000</v>
      </c>
      <c r="G63" s="21">
        <f t="shared" si="2"/>
        <v>26765.1301369863</v>
      </c>
    </row>
    <row r="64" spans="2:7" ht="20.25">
      <c r="B64" s="19">
        <v>51</v>
      </c>
      <c r="C64" s="19">
        <v>30</v>
      </c>
      <c r="D64" s="20">
        <f t="shared" si="0"/>
        <v>13900</v>
      </c>
      <c r="E64" s="32">
        <f t="shared" si="3"/>
        <v>12788.013698630137</v>
      </c>
      <c r="F64" s="20">
        <f t="shared" si="1"/>
        <v>2291100</v>
      </c>
      <c r="G64" s="21">
        <f t="shared" si="2"/>
        <v>26688.013698630137</v>
      </c>
    </row>
    <row r="65" spans="2:7" ht="20.25">
      <c r="B65" s="19">
        <v>52</v>
      </c>
      <c r="C65" s="19">
        <v>30</v>
      </c>
      <c r="D65" s="20">
        <f t="shared" si="0"/>
        <v>13900</v>
      </c>
      <c r="E65" s="32">
        <f t="shared" si="3"/>
        <v>12710.897260273972</v>
      </c>
      <c r="F65" s="20">
        <f t="shared" si="1"/>
        <v>2277200</v>
      </c>
      <c r="G65" s="21">
        <f t="shared" si="2"/>
        <v>26610.897260273974</v>
      </c>
    </row>
    <row r="66" spans="2:7" ht="20.25">
      <c r="B66" s="19">
        <v>53</v>
      </c>
      <c r="C66" s="19">
        <v>30</v>
      </c>
      <c r="D66" s="20">
        <f t="shared" si="0"/>
        <v>13900</v>
      </c>
      <c r="E66" s="32">
        <f t="shared" si="3"/>
        <v>12633.780821917808</v>
      </c>
      <c r="F66" s="20">
        <f t="shared" si="1"/>
        <v>2263300</v>
      </c>
      <c r="G66" s="21">
        <f t="shared" si="2"/>
        <v>26533.780821917808</v>
      </c>
    </row>
    <row r="67" spans="2:7" ht="20.25">
      <c r="B67" s="19">
        <v>54</v>
      </c>
      <c r="C67" s="19">
        <v>30</v>
      </c>
      <c r="D67" s="20">
        <f t="shared" si="0"/>
        <v>13900</v>
      </c>
      <c r="E67" s="32">
        <f t="shared" si="3"/>
        <v>12556.664383561643</v>
      </c>
      <c r="F67" s="20">
        <f t="shared" si="1"/>
        <v>2249400</v>
      </c>
      <c r="G67" s="21">
        <f t="shared" si="2"/>
        <v>26456.66438356164</v>
      </c>
    </row>
    <row r="68" spans="2:7" ht="20.25">
      <c r="B68" s="19">
        <v>55</v>
      </c>
      <c r="C68" s="19">
        <v>30</v>
      </c>
      <c r="D68" s="20">
        <f t="shared" si="0"/>
        <v>13900</v>
      </c>
      <c r="E68" s="32">
        <f t="shared" si="3"/>
        <v>12479.547945205479</v>
      </c>
      <c r="F68" s="20">
        <f t="shared" si="1"/>
        <v>2235500</v>
      </c>
      <c r="G68" s="21">
        <f t="shared" si="2"/>
        <v>26379.54794520548</v>
      </c>
    </row>
    <row r="69" spans="2:7" ht="20.25">
      <c r="B69" s="19">
        <v>56</v>
      </c>
      <c r="C69" s="19">
        <v>30</v>
      </c>
      <c r="D69" s="20">
        <f t="shared" si="0"/>
        <v>13900</v>
      </c>
      <c r="E69" s="32">
        <f t="shared" si="3"/>
        <v>12402.431506849314</v>
      </c>
      <c r="F69" s="20">
        <f t="shared" si="1"/>
        <v>2221600</v>
      </c>
      <c r="G69" s="21">
        <f t="shared" si="2"/>
        <v>26302.431506849316</v>
      </c>
    </row>
    <row r="70" spans="2:7" ht="20.25">
      <c r="B70" s="19">
        <v>57</v>
      </c>
      <c r="C70" s="19">
        <v>30</v>
      </c>
      <c r="D70" s="20">
        <f t="shared" si="0"/>
        <v>13900</v>
      </c>
      <c r="E70" s="32">
        <f t="shared" si="3"/>
        <v>12325.315068493152</v>
      </c>
      <c r="F70" s="20">
        <f t="shared" si="1"/>
        <v>2207700</v>
      </c>
      <c r="G70" s="21">
        <f t="shared" si="2"/>
        <v>26225.315068493153</v>
      </c>
    </row>
    <row r="71" spans="2:7" ht="20.25">
      <c r="B71" s="19">
        <v>58</v>
      </c>
      <c r="C71" s="19">
        <v>30</v>
      </c>
      <c r="D71" s="20">
        <f t="shared" si="0"/>
        <v>13900</v>
      </c>
      <c r="E71" s="32">
        <f t="shared" si="3"/>
        <v>12248.198630136987</v>
      </c>
      <c r="F71" s="20">
        <f t="shared" si="1"/>
        <v>2193800</v>
      </c>
      <c r="G71" s="21">
        <f t="shared" si="2"/>
        <v>26148.198630136987</v>
      </c>
    </row>
    <row r="72" spans="2:7" ht="20.25">
      <c r="B72" s="19">
        <v>59</v>
      </c>
      <c r="C72" s="19">
        <v>30</v>
      </c>
      <c r="D72" s="20">
        <f t="shared" si="0"/>
        <v>13900</v>
      </c>
      <c r="E72" s="32">
        <f t="shared" si="3"/>
        <v>12171.082191780823</v>
      </c>
      <c r="F72" s="20">
        <f t="shared" si="1"/>
        <v>2179900</v>
      </c>
      <c r="G72" s="21">
        <f t="shared" si="2"/>
        <v>26071.08219178082</v>
      </c>
    </row>
    <row r="73" spans="2:7" ht="20.25">
      <c r="B73" s="19">
        <v>60</v>
      </c>
      <c r="C73" s="19">
        <v>30</v>
      </c>
      <c r="D73" s="20">
        <f t="shared" si="0"/>
        <v>13900</v>
      </c>
      <c r="E73" s="32">
        <f t="shared" si="3"/>
        <v>12093.965753424658</v>
      </c>
      <c r="F73" s="20">
        <f t="shared" si="1"/>
        <v>2166000</v>
      </c>
      <c r="G73" s="21">
        <f t="shared" si="2"/>
        <v>25993.965753424658</v>
      </c>
    </row>
    <row r="74" spans="2:7" ht="20.25">
      <c r="B74" s="19">
        <v>61</v>
      </c>
      <c r="C74" s="19">
        <v>30</v>
      </c>
      <c r="D74" s="20">
        <f t="shared" si="0"/>
        <v>13900</v>
      </c>
      <c r="E74" s="32">
        <f t="shared" si="3"/>
        <v>12016.849315068494</v>
      </c>
      <c r="F74" s="20">
        <f t="shared" si="1"/>
        <v>2152100</v>
      </c>
      <c r="G74" s="21">
        <f t="shared" si="2"/>
        <v>25916.849315068495</v>
      </c>
    </row>
    <row r="75" spans="2:7" ht="20.25">
      <c r="B75" s="19">
        <v>62</v>
      </c>
      <c r="C75" s="19">
        <v>30</v>
      </c>
      <c r="D75" s="20">
        <f t="shared" si="0"/>
        <v>13900</v>
      </c>
      <c r="E75" s="32">
        <f t="shared" si="3"/>
        <v>11939.732876712329</v>
      </c>
      <c r="F75" s="20">
        <f t="shared" si="1"/>
        <v>2138200</v>
      </c>
      <c r="G75" s="21">
        <f t="shared" si="2"/>
        <v>25839.73287671233</v>
      </c>
    </row>
    <row r="76" spans="2:7" ht="20.25">
      <c r="B76" s="19">
        <v>63</v>
      </c>
      <c r="C76" s="19">
        <v>30</v>
      </c>
      <c r="D76" s="20">
        <f t="shared" si="0"/>
        <v>13900</v>
      </c>
      <c r="E76" s="32">
        <f t="shared" si="3"/>
        <v>11862.616438356165</v>
      </c>
      <c r="F76" s="20">
        <f t="shared" si="1"/>
        <v>2124300</v>
      </c>
      <c r="G76" s="21">
        <f t="shared" si="2"/>
        <v>25762.616438356163</v>
      </c>
    </row>
    <row r="77" spans="2:7" ht="20.25">
      <c r="B77" s="19">
        <v>64</v>
      </c>
      <c r="C77" s="19">
        <v>30</v>
      </c>
      <c r="D77" s="20">
        <f t="shared" si="0"/>
        <v>13900</v>
      </c>
      <c r="E77" s="32">
        <f t="shared" si="3"/>
        <v>11785.5</v>
      </c>
      <c r="F77" s="20">
        <f t="shared" si="1"/>
        <v>2110400</v>
      </c>
      <c r="G77" s="21">
        <f t="shared" si="2"/>
        <v>25685.5</v>
      </c>
    </row>
    <row r="78" spans="2:7" ht="20.25">
      <c r="B78" s="19">
        <v>65</v>
      </c>
      <c r="C78" s="19">
        <v>30</v>
      </c>
      <c r="D78" s="20">
        <f t="shared" si="0"/>
        <v>13900</v>
      </c>
      <c r="E78" s="32">
        <f t="shared" si="3"/>
        <v>11708.383561643835</v>
      </c>
      <c r="F78" s="20">
        <f t="shared" si="1"/>
        <v>2096500</v>
      </c>
      <c r="G78" s="21">
        <f t="shared" si="2"/>
        <v>25608.383561643837</v>
      </c>
    </row>
    <row r="79" spans="2:7" ht="20.25">
      <c r="B79" s="19">
        <v>66</v>
      </c>
      <c r="C79" s="19">
        <v>30</v>
      </c>
      <c r="D79" s="20">
        <f aca="true" t="shared" si="4" ref="D79:D142">$E$6</f>
        <v>13900</v>
      </c>
      <c r="E79" s="32">
        <f t="shared" si="3"/>
        <v>11631.267123287671</v>
      </c>
      <c r="F79" s="20">
        <f aca="true" t="shared" si="5" ref="F79:F142">SUM(F78-D79)</f>
        <v>2082600</v>
      </c>
      <c r="G79" s="21">
        <f aca="true" t="shared" si="6" ref="G79:G142">D79+E79</f>
        <v>25531.26712328767</v>
      </c>
    </row>
    <row r="80" spans="2:7" ht="20.25">
      <c r="B80" s="19">
        <v>67</v>
      </c>
      <c r="C80" s="19">
        <v>30</v>
      </c>
      <c r="D80" s="20">
        <f t="shared" si="4"/>
        <v>13900</v>
      </c>
      <c r="E80" s="32">
        <f aca="true" t="shared" si="7" ref="E80:E143">F79*$E$11/100*C80/365</f>
        <v>11554.150684931506</v>
      </c>
      <c r="F80" s="20">
        <f t="shared" si="5"/>
        <v>2068700</v>
      </c>
      <c r="G80" s="21">
        <f t="shared" si="6"/>
        <v>25454.150684931505</v>
      </c>
    </row>
    <row r="81" spans="2:7" ht="20.25">
      <c r="B81" s="19">
        <v>68</v>
      </c>
      <c r="C81" s="19">
        <v>30</v>
      </c>
      <c r="D81" s="20">
        <f t="shared" si="4"/>
        <v>13900</v>
      </c>
      <c r="E81" s="32">
        <f t="shared" si="7"/>
        <v>11477.034246575342</v>
      </c>
      <c r="F81" s="20">
        <f t="shared" si="5"/>
        <v>2054800</v>
      </c>
      <c r="G81" s="21">
        <f t="shared" si="6"/>
        <v>25377.034246575342</v>
      </c>
    </row>
    <row r="82" spans="2:7" ht="20.25">
      <c r="B82" s="19">
        <v>69</v>
      </c>
      <c r="C82" s="19">
        <v>30</v>
      </c>
      <c r="D82" s="20">
        <f t="shared" si="4"/>
        <v>13900</v>
      </c>
      <c r="E82" s="32">
        <f t="shared" si="7"/>
        <v>11399.917808219177</v>
      </c>
      <c r="F82" s="20">
        <f t="shared" si="5"/>
        <v>2040900</v>
      </c>
      <c r="G82" s="21">
        <f t="shared" si="6"/>
        <v>25299.91780821918</v>
      </c>
    </row>
    <row r="83" spans="2:7" ht="20.25">
      <c r="B83" s="19">
        <v>70</v>
      </c>
      <c r="C83" s="19">
        <v>30</v>
      </c>
      <c r="D83" s="20">
        <f t="shared" si="4"/>
        <v>13900</v>
      </c>
      <c r="E83" s="32">
        <f t="shared" si="7"/>
        <v>11322.801369863013</v>
      </c>
      <c r="F83" s="20">
        <f t="shared" si="5"/>
        <v>2027000</v>
      </c>
      <c r="G83" s="21">
        <f t="shared" si="6"/>
        <v>25222.801369863013</v>
      </c>
    </row>
    <row r="84" spans="2:7" ht="20.25">
      <c r="B84" s="19">
        <v>71</v>
      </c>
      <c r="C84" s="19">
        <v>30</v>
      </c>
      <c r="D84" s="20">
        <f t="shared" si="4"/>
        <v>13900</v>
      </c>
      <c r="E84" s="32">
        <f t="shared" si="7"/>
        <v>11245.684931506848</v>
      </c>
      <c r="F84" s="20">
        <f t="shared" si="5"/>
        <v>2013100</v>
      </c>
      <c r="G84" s="21">
        <f t="shared" si="6"/>
        <v>25145.684931506847</v>
      </c>
    </row>
    <row r="85" spans="2:7" ht="20.25">
      <c r="B85" s="19">
        <v>72</v>
      </c>
      <c r="C85" s="19">
        <v>30</v>
      </c>
      <c r="D85" s="20">
        <f t="shared" si="4"/>
        <v>13900</v>
      </c>
      <c r="E85" s="32">
        <f t="shared" si="7"/>
        <v>11168.568493150686</v>
      </c>
      <c r="F85" s="20">
        <f t="shared" si="5"/>
        <v>1999200</v>
      </c>
      <c r="G85" s="21">
        <f t="shared" si="6"/>
        <v>25068.568493150684</v>
      </c>
    </row>
    <row r="86" spans="2:7" ht="20.25">
      <c r="B86" s="19">
        <v>73</v>
      </c>
      <c r="C86" s="19">
        <v>30</v>
      </c>
      <c r="D86" s="20">
        <f t="shared" si="4"/>
        <v>13900</v>
      </c>
      <c r="E86" s="32">
        <f t="shared" si="7"/>
        <v>11091.452054794521</v>
      </c>
      <c r="F86" s="20">
        <f t="shared" si="5"/>
        <v>1985300</v>
      </c>
      <c r="G86" s="21">
        <f t="shared" si="6"/>
        <v>24991.45205479452</v>
      </c>
    </row>
    <row r="87" spans="2:7" ht="20.25">
      <c r="B87" s="19">
        <v>74</v>
      </c>
      <c r="C87" s="19">
        <v>30</v>
      </c>
      <c r="D87" s="20">
        <f t="shared" si="4"/>
        <v>13900</v>
      </c>
      <c r="E87" s="32">
        <f t="shared" si="7"/>
        <v>11014.335616438357</v>
      </c>
      <c r="F87" s="20">
        <f t="shared" si="5"/>
        <v>1971400</v>
      </c>
      <c r="G87" s="21">
        <f t="shared" si="6"/>
        <v>24914.33561643836</v>
      </c>
    </row>
    <row r="88" spans="2:7" ht="20.25">
      <c r="B88" s="19">
        <v>75</v>
      </c>
      <c r="C88" s="19">
        <v>30</v>
      </c>
      <c r="D88" s="20">
        <f t="shared" si="4"/>
        <v>13900</v>
      </c>
      <c r="E88" s="32">
        <f t="shared" si="7"/>
        <v>10937.219178082192</v>
      </c>
      <c r="F88" s="20">
        <f t="shared" si="5"/>
        <v>1957500</v>
      </c>
      <c r="G88" s="21">
        <f t="shared" si="6"/>
        <v>24837.219178082192</v>
      </c>
    </row>
    <row r="89" spans="2:7" ht="20.25">
      <c r="B89" s="19">
        <v>76</v>
      </c>
      <c r="C89" s="19">
        <v>30</v>
      </c>
      <c r="D89" s="20">
        <f t="shared" si="4"/>
        <v>13900</v>
      </c>
      <c r="E89" s="32">
        <f t="shared" si="7"/>
        <v>10860.102739726028</v>
      </c>
      <c r="F89" s="20">
        <f t="shared" si="5"/>
        <v>1943600</v>
      </c>
      <c r="G89" s="21">
        <f t="shared" si="6"/>
        <v>24760.102739726026</v>
      </c>
    </row>
    <row r="90" spans="2:7" ht="20.25">
      <c r="B90" s="19">
        <v>77</v>
      </c>
      <c r="C90" s="19">
        <v>30</v>
      </c>
      <c r="D90" s="20">
        <f t="shared" si="4"/>
        <v>13900</v>
      </c>
      <c r="E90" s="32">
        <f t="shared" si="7"/>
        <v>10782.986301369863</v>
      </c>
      <c r="F90" s="20">
        <f t="shared" si="5"/>
        <v>1929700</v>
      </c>
      <c r="G90" s="21">
        <f t="shared" si="6"/>
        <v>24682.986301369863</v>
      </c>
    </row>
    <row r="91" spans="2:7" ht="20.25">
      <c r="B91" s="19">
        <v>78</v>
      </c>
      <c r="C91" s="19">
        <v>30</v>
      </c>
      <c r="D91" s="20">
        <f t="shared" si="4"/>
        <v>13900</v>
      </c>
      <c r="E91" s="32">
        <f t="shared" si="7"/>
        <v>10705.869863013699</v>
      </c>
      <c r="F91" s="20">
        <f t="shared" si="5"/>
        <v>1915800</v>
      </c>
      <c r="G91" s="21">
        <f t="shared" si="6"/>
        <v>24605.8698630137</v>
      </c>
    </row>
    <row r="92" spans="2:7" ht="20.25">
      <c r="B92" s="19">
        <v>79</v>
      </c>
      <c r="C92" s="19">
        <v>30</v>
      </c>
      <c r="D92" s="20">
        <f t="shared" si="4"/>
        <v>13900</v>
      </c>
      <c r="E92" s="32">
        <f t="shared" si="7"/>
        <v>10628.753424657534</v>
      </c>
      <c r="F92" s="20">
        <f t="shared" si="5"/>
        <v>1901900</v>
      </c>
      <c r="G92" s="21">
        <f t="shared" si="6"/>
        <v>24528.753424657534</v>
      </c>
    </row>
    <row r="93" spans="2:7" ht="20.25">
      <c r="B93" s="19">
        <v>80</v>
      </c>
      <c r="C93" s="19">
        <v>30</v>
      </c>
      <c r="D93" s="20">
        <f t="shared" si="4"/>
        <v>13900</v>
      </c>
      <c r="E93" s="32">
        <f t="shared" si="7"/>
        <v>10551.63698630137</v>
      </c>
      <c r="F93" s="20">
        <f t="shared" si="5"/>
        <v>1888000</v>
      </c>
      <c r="G93" s="21">
        <f t="shared" si="6"/>
        <v>24451.636986301368</v>
      </c>
    </row>
    <row r="94" spans="2:7" ht="20.25">
      <c r="B94" s="19">
        <v>81</v>
      </c>
      <c r="C94" s="19">
        <v>30</v>
      </c>
      <c r="D94" s="20">
        <f t="shared" si="4"/>
        <v>13900</v>
      </c>
      <c r="E94" s="32">
        <f t="shared" si="7"/>
        <v>10474.520547945205</v>
      </c>
      <c r="F94" s="20">
        <f t="shared" si="5"/>
        <v>1874100</v>
      </c>
      <c r="G94" s="21">
        <f t="shared" si="6"/>
        <v>24374.520547945205</v>
      </c>
    </row>
    <row r="95" spans="2:7" ht="20.25">
      <c r="B95" s="19">
        <v>82</v>
      </c>
      <c r="C95" s="19">
        <v>30</v>
      </c>
      <c r="D95" s="20">
        <f t="shared" si="4"/>
        <v>13900</v>
      </c>
      <c r="E95" s="32">
        <f t="shared" si="7"/>
        <v>10397.40410958904</v>
      </c>
      <c r="F95" s="20">
        <f t="shared" si="5"/>
        <v>1860200</v>
      </c>
      <c r="G95" s="21">
        <f t="shared" si="6"/>
        <v>24297.404109589042</v>
      </c>
    </row>
    <row r="96" spans="2:7" ht="20.25">
      <c r="B96" s="19">
        <v>83</v>
      </c>
      <c r="C96" s="19">
        <v>30</v>
      </c>
      <c r="D96" s="20">
        <f t="shared" si="4"/>
        <v>13900</v>
      </c>
      <c r="E96" s="32">
        <f t="shared" si="7"/>
        <v>10320.287671232876</v>
      </c>
      <c r="F96" s="20">
        <f t="shared" si="5"/>
        <v>1846300</v>
      </c>
      <c r="G96" s="21">
        <f t="shared" si="6"/>
        <v>24220.287671232876</v>
      </c>
    </row>
    <row r="97" spans="2:7" ht="20.25">
      <c r="B97" s="19">
        <v>84</v>
      </c>
      <c r="C97" s="19">
        <v>30</v>
      </c>
      <c r="D97" s="20">
        <f t="shared" si="4"/>
        <v>13900</v>
      </c>
      <c r="E97" s="32">
        <f t="shared" si="7"/>
        <v>10243.171232876712</v>
      </c>
      <c r="F97" s="20">
        <f t="shared" si="5"/>
        <v>1832400</v>
      </c>
      <c r="G97" s="21">
        <f t="shared" si="6"/>
        <v>24143.17123287671</v>
      </c>
    </row>
    <row r="98" spans="2:7" ht="20.25">
      <c r="B98" s="19">
        <v>85</v>
      </c>
      <c r="C98" s="19">
        <v>30</v>
      </c>
      <c r="D98" s="20">
        <f t="shared" si="4"/>
        <v>13900</v>
      </c>
      <c r="E98" s="32">
        <f t="shared" si="7"/>
        <v>10166.054794520547</v>
      </c>
      <c r="F98" s="20">
        <f t="shared" si="5"/>
        <v>1818500</v>
      </c>
      <c r="G98" s="21">
        <f t="shared" si="6"/>
        <v>24066.054794520547</v>
      </c>
    </row>
    <row r="99" spans="2:7" ht="20.25">
      <c r="B99" s="19">
        <v>86</v>
      </c>
      <c r="C99" s="19">
        <v>30</v>
      </c>
      <c r="D99" s="20">
        <f t="shared" si="4"/>
        <v>13900</v>
      </c>
      <c r="E99" s="32">
        <f t="shared" si="7"/>
        <v>10088.938356164384</v>
      </c>
      <c r="F99" s="20">
        <f t="shared" si="5"/>
        <v>1804600</v>
      </c>
      <c r="G99" s="21">
        <f t="shared" si="6"/>
        <v>23988.938356164384</v>
      </c>
    </row>
    <row r="100" spans="2:7" ht="20.25">
      <c r="B100" s="19">
        <v>87</v>
      </c>
      <c r="C100" s="19">
        <v>30</v>
      </c>
      <c r="D100" s="20">
        <f t="shared" si="4"/>
        <v>13900</v>
      </c>
      <c r="E100" s="32">
        <f t="shared" si="7"/>
        <v>10011.82191780822</v>
      </c>
      <c r="F100" s="20">
        <f t="shared" si="5"/>
        <v>1790700</v>
      </c>
      <c r="G100" s="21">
        <f t="shared" si="6"/>
        <v>23911.82191780822</v>
      </c>
    </row>
    <row r="101" spans="2:7" ht="20.25">
      <c r="B101" s="19">
        <v>88</v>
      </c>
      <c r="C101" s="19">
        <v>30</v>
      </c>
      <c r="D101" s="20">
        <f t="shared" si="4"/>
        <v>13900</v>
      </c>
      <c r="E101" s="32">
        <f t="shared" si="7"/>
        <v>9934.705479452055</v>
      </c>
      <c r="F101" s="20">
        <f t="shared" si="5"/>
        <v>1776800</v>
      </c>
      <c r="G101" s="21">
        <f t="shared" si="6"/>
        <v>23834.705479452055</v>
      </c>
    </row>
    <row r="102" spans="2:7" ht="20.25">
      <c r="B102" s="19">
        <v>89</v>
      </c>
      <c r="C102" s="19">
        <v>30</v>
      </c>
      <c r="D102" s="20">
        <f t="shared" si="4"/>
        <v>13900</v>
      </c>
      <c r="E102" s="32">
        <f t="shared" si="7"/>
        <v>9857.589041095891</v>
      </c>
      <c r="F102" s="20">
        <f t="shared" si="5"/>
        <v>1762900</v>
      </c>
      <c r="G102" s="21">
        <f t="shared" si="6"/>
        <v>23757.58904109589</v>
      </c>
    </row>
    <row r="103" spans="2:7" ht="20.25">
      <c r="B103" s="19">
        <v>90</v>
      </c>
      <c r="C103" s="19">
        <v>30</v>
      </c>
      <c r="D103" s="20">
        <f t="shared" si="4"/>
        <v>13900</v>
      </c>
      <c r="E103" s="32">
        <f t="shared" si="7"/>
        <v>9780.472602739726</v>
      </c>
      <c r="F103" s="20">
        <f t="shared" si="5"/>
        <v>1749000</v>
      </c>
      <c r="G103" s="21">
        <f t="shared" si="6"/>
        <v>23680.472602739726</v>
      </c>
    </row>
    <row r="104" spans="2:7" ht="20.25">
      <c r="B104" s="19">
        <v>91</v>
      </c>
      <c r="C104" s="19">
        <v>30</v>
      </c>
      <c r="D104" s="20">
        <f t="shared" si="4"/>
        <v>13900</v>
      </c>
      <c r="E104" s="32">
        <f t="shared" si="7"/>
        <v>9703.356164383562</v>
      </c>
      <c r="F104" s="20">
        <f t="shared" si="5"/>
        <v>1735100</v>
      </c>
      <c r="G104" s="21">
        <f t="shared" si="6"/>
        <v>23603.356164383564</v>
      </c>
    </row>
    <row r="105" spans="2:7" ht="20.25">
      <c r="B105" s="19">
        <v>92</v>
      </c>
      <c r="C105" s="19">
        <v>30</v>
      </c>
      <c r="D105" s="20">
        <f t="shared" si="4"/>
        <v>13900</v>
      </c>
      <c r="E105" s="32">
        <f t="shared" si="7"/>
        <v>9626.239726027397</v>
      </c>
      <c r="F105" s="20">
        <f t="shared" si="5"/>
        <v>1721200</v>
      </c>
      <c r="G105" s="21">
        <f t="shared" si="6"/>
        <v>23526.239726027397</v>
      </c>
    </row>
    <row r="106" spans="2:7" ht="20.25">
      <c r="B106" s="19">
        <v>93</v>
      </c>
      <c r="C106" s="19">
        <v>30</v>
      </c>
      <c r="D106" s="20">
        <f t="shared" si="4"/>
        <v>13900</v>
      </c>
      <c r="E106" s="32">
        <f t="shared" si="7"/>
        <v>9549.123287671233</v>
      </c>
      <c r="F106" s="20">
        <f t="shared" si="5"/>
        <v>1707300</v>
      </c>
      <c r="G106" s="21">
        <f t="shared" si="6"/>
        <v>23449.12328767123</v>
      </c>
    </row>
    <row r="107" spans="2:7" ht="20.25">
      <c r="B107" s="19">
        <v>94</v>
      </c>
      <c r="C107" s="19">
        <v>30</v>
      </c>
      <c r="D107" s="20">
        <f t="shared" si="4"/>
        <v>13900</v>
      </c>
      <c r="E107" s="32">
        <f t="shared" si="7"/>
        <v>9472.006849315068</v>
      </c>
      <c r="F107" s="20">
        <f t="shared" si="5"/>
        <v>1693400</v>
      </c>
      <c r="G107" s="21">
        <f t="shared" si="6"/>
        <v>23372.00684931507</v>
      </c>
    </row>
    <row r="108" spans="2:7" ht="20.25">
      <c r="B108" s="19">
        <v>95</v>
      </c>
      <c r="C108" s="19">
        <v>30</v>
      </c>
      <c r="D108" s="20">
        <f t="shared" si="4"/>
        <v>13900</v>
      </c>
      <c r="E108" s="32">
        <f t="shared" si="7"/>
        <v>9394.890410958904</v>
      </c>
      <c r="F108" s="20">
        <f t="shared" si="5"/>
        <v>1679500</v>
      </c>
      <c r="G108" s="21">
        <f t="shared" si="6"/>
        <v>23294.890410958906</v>
      </c>
    </row>
    <row r="109" spans="2:7" ht="20.25">
      <c r="B109" s="19">
        <v>96</v>
      </c>
      <c r="C109" s="19">
        <v>30</v>
      </c>
      <c r="D109" s="20">
        <f t="shared" si="4"/>
        <v>13900</v>
      </c>
      <c r="E109" s="32">
        <f t="shared" si="7"/>
        <v>9317.77397260274</v>
      </c>
      <c r="F109" s="20">
        <f t="shared" si="5"/>
        <v>1665600</v>
      </c>
      <c r="G109" s="21">
        <f t="shared" si="6"/>
        <v>23217.77397260274</v>
      </c>
    </row>
    <row r="110" spans="2:7" ht="20.25">
      <c r="B110" s="19">
        <v>97</v>
      </c>
      <c r="C110" s="19">
        <v>30</v>
      </c>
      <c r="D110" s="20">
        <f t="shared" si="4"/>
        <v>13900</v>
      </c>
      <c r="E110" s="32">
        <f t="shared" si="7"/>
        <v>9240.657534246575</v>
      </c>
      <c r="F110" s="20">
        <f t="shared" si="5"/>
        <v>1651700</v>
      </c>
      <c r="G110" s="21">
        <f t="shared" si="6"/>
        <v>23140.657534246573</v>
      </c>
    </row>
    <row r="111" spans="2:7" ht="20.25">
      <c r="B111" s="19">
        <v>98</v>
      </c>
      <c r="C111" s="19">
        <v>30</v>
      </c>
      <c r="D111" s="20">
        <f t="shared" si="4"/>
        <v>13900</v>
      </c>
      <c r="E111" s="32">
        <f t="shared" si="7"/>
        <v>9163.54109589041</v>
      </c>
      <c r="F111" s="20">
        <f t="shared" si="5"/>
        <v>1637800</v>
      </c>
      <c r="G111" s="21">
        <f t="shared" si="6"/>
        <v>23063.54109589041</v>
      </c>
    </row>
    <row r="112" spans="2:7" ht="20.25">
      <c r="B112" s="19">
        <v>99</v>
      </c>
      <c r="C112" s="19">
        <v>30</v>
      </c>
      <c r="D112" s="20">
        <f t="shared" si="4"/>
        <v>13900</v>
      </c>
      <c r="E112" s="32">
        <f t="shared" si="7"/>
        <v>9086.424657534246</v>
      </c>
      <c r="F112" s="20">
        <f t="shared" si="5"/>
        <v>1623900</v>
      </c>
      <c r="G112" s="21">
        <f t="shared" si="6"/>
        <v>22986.424657534248</v>
      </c>
    </row>
    <row r="113" spans="2:7" ht="20.25">
      <c r="B113" s="19">
        <v>100</v>
      </c>
      <c r="C113" s="19">
        <v>30</v>
      </c>
      <c r="D113" s="20">
        <f t="shared" si="4"/>
        <v>13900</v>
      </c>
      <c r="E113" s="32">
        <f t="shared" si="7"/>
        <v>9009.308219178081</v>
      </c>
      <c r="F113" s="20">
        <f t="shared" si="5"/>
        <v>1610000</v>
      </c>
      <c r="G113" s="21">
        <f t="shared" si="6"/>
        <v>22909.30821917808</v>
      </c>
    </row>
    <row r="114" spans="2:7" ht="20.25">
      <c r="B114" s="19">
        <v>101</v>
      </c>
      <c r="C114" s="19">
        <v>30</v>
      </c>
      <c r="D114" s="20">
        <f t="shared" si="4"/>
        <v>13900</v>
      </c>
      <c r="E114" s="32">
        <f t="shared" si="7"/>
        <v>8932.191780821919</v>
      </c>
      <c r="F114" s="20">
        <f t="shared" si="5"/>
        <v>1596100</v>
      </c>
      <c r="G114" s="21">
        <f t="shared" si="6"/>
        <v>22832.19178082192</v>
      </c>
    </row>
    <row r="115" spans="2:7" ht="20.25">
      <c r="B115" s="19">
        <v>102</v>
      </c>
      <c r="C115" s="19">
        <v>30</v>
      </c>
      <c r="D115" s="20">
        <f t="shared" si="4"/>
        <v>13900</v>
      </c>
      <c r="E115" s="32">
        <f t="shared" si="7"/>
        <v>8855.075342465754</v>
      </c>
      <c r="F115" s="20">
        <f t="shared" si="5"/>
        <v>1582200</v>
      </c>
      <c r="G115" s="21">
        <f t="shared" si="6"/>
        <v>22755.075342465752</v>
      </c>
    </row>
    <row r="116" spans="2:7" ht="20.25">
      <c r="B116" s="19">
        <v>103</v>
      </c>
      <c r="C116" s="19">
        <v>30</v>
      </c>
      <c r="D116" s="20">
        <f t="shared" si="4"/>
        <v>13900</v>
      </c>
      <c r="E116" s="32">
        <f t="shared" si="7"/>
        <v>8777.95890410959</v>
      </c>
      <c r="F116" s="20">
        <f t="shared" si="5"/>
        <v>1568300</v>
      </c>
      <c r="G116" s="21">
        <f t="shared" si="6"/>
        <v>22677.95890410959</v>
      </c>
    </row>
    <row r="117" spans="2:7" ht="20.25">
      <c r="B117" s="19">
        <v>104</v>
      </c>
      <c r="C117" s="19">
        <v>30</v>
      </c>
      <c r="D117" s="20">
        <f t="shared" si="4"/>
        <v>13900</v>
      </c>
      <c r="E117" s="32">
        <f t="shared" si="7"/>
        <v>8700.842465753425</v>
      </c>
      <c r="F117" s="20">
        <f t="shared" si="5"/>
        <v>1554400</v>
      </c>
      <c r="G117" s="21">
        <f t="shared" si="6"/>
        <v>22600.842465753427</v>
      </c>
    </row>
    <row r="118" spans="2:7" ht="20.25">
      <c r="B118" s="19">
        <v>105</v>
      </c>
      <c r="C118" s="19">
        <v>30</v>
      </c>
      <c r="D118" s="20">
        <f t="shared" si="4"/>
        <v>13900</v>
      </c>
      <c r="E118" s="32">
        <f t="shared" si="7"/>
        <v>8623.72602739726</v>
      </c>
      <c r="F118" s="20">
        <f t="shared" si="5"/>
        <v>1540500</v>
      </c>
      <c r="G118" s="21">
        <f t="shared" si="6"/>
        <v>22523.72602739726</v>
      </c>
    </row>
    <row r="119" spans="2:7" ht="20.25">
      <c r="B119" s="19">
        <v>106</v>
      </c>
      <c r="C119" s="19">
        <v>30</v>
      </c>
      <c r="D119" s="20">
        <f t="shared" si="4"/>
        <v>13900</v>
      </c>
      <c r="E119" s="32">
        <f t="shared" si="7"/>
        <v>8546.609589041096</v>
      </c>
      <c r="F119" s="20">
        <f t="shared" si="5"/>
        <v>1526600</v>
      </c>
      <c r="G119" s="21">
        <f t="shared" si="6"/>
        <v>22446.609589041094</v>
      </c>
    </row>
    <row r="120" spans="2:7" ht="20.25">
      <c r="B120" s="19">
        <v>107</v>
      </c>
      <c r="C120" s="19">
        <v>30</v>
      </c>
      <c r="D120" s="20">
        <f t="shared" si="4"/>
        <v>13900</v>
      </c>
      <c r="E120" s="32">
        <f t="shared" si="7"/>
        <v>8469.493150684932</v>
      </c>
      <c r="F120" s="20">
        <f t="shared" si="5"/>
        <v>1512700</v>
      </c>
      <c r="G120" s="21">
        <f t="shared" si="6"/>
        <v>22369.49315068493</v>
      </c>
    </row>
    <row r="121" spans="2:7" ht="20.25">
      <c r="B121" s="19">
        <v>108</v>
      </c>
      <c r="C121" s="19">
        <v>30</v>
      </c>
      <c r="D121" s="20">
        <f t="shared" si="4"/>
        <v>13900</v>
      </c>
      <c r="E121" s="32">
        <f t="shared" si="7"/>
        <v>8392.376712328767</v>
      </c>
      <c r="F121" s="20">
        <f t="shared" si="5"/>
        <v>1498800</v>
      </c>
      <c r="G121" s="21">
        <f t="shared" si="6"/>
        <v>22292.37671232877</v>
      </c>
    </row>
    <row r="122" spans="2:7" ht="20.25">
      <c r="B122" s="19">
        <v>109</v>
      </c>
      <c r="C122" s="19">
        <v>30</v>
      </c>
      <c r="D122" s="20">
        <f t="shared" si="4"/>
        <v>13900</v>
      </c>
      <c r="E122" s="32">
        <f t="shared" si="7"/>
        <v>8315.260273972603</v>
      </c>
      <c r="F122" s="20">
        <f t="shared" si="5"/>
        <v>1484900</v>
      </c>
      <c r="G122" s="21">
        <f t="shared" si="6"/>
        <v>22215.260273972603</v>
      </c>
    </row>
    <row r="123" spans="2:7" ht="20.25">
      <c r="B123" s="19">
        <v>110</v>
      </c>
      <c r="C123" s="19">
        <v>30</v>
      </c>
      <c r="D123" s="20">
        <f t="shared" si="4"/>
        <v>13900</v>
      </c>
      <c r="E123" s="32">
        <f t="shared" si="7"/>
        <v>8238.143835616438</v>
      </c>
      <c r="F123" s="20">
        <f t="shared" si="5"/>
        <v>1471000</v>
      </c>
      <c r="G123" s="21">
        <f t="shared" si="6"/>
        <v>22138.143835616436</v>
      </c>
    </row>
    <row r="124" spans="2:7" ht="20.25">
      <c r="B124" s="19">
        <v>111</v>
      </c>
      <c r="C124" s="19">
        <v>30</v>
      </c>
      <c r="D124" s="20">
        <f t="shared" si="4"/>
        <v>13900</v>
      </c>
      <c r="E124" s="32">
        <f t="shared" si="7"/>
        <v>8161.027397260274</v>
      </c>
      <c r="F124" s="20">
        <f t="shared" si="5"/>
        <v>1457100</v>
      </c>
      <c r="G124" s="21">
        <f t="shared" si="6"/>
        <v>22061.027397260274</v>
      </c>
    </row>
    <row r="125" spans="2:7" ht="20.25">
      <c r="B125" s="19">
        <v>112</v>
      </c>
      <c r="C125" s="19">
        <v>30</v>
      </c>
      <c r="D125" s="20">
        <f t="shared" si="4"/>
        <v>13900</v>
      </c>
      <c r="E125" s="32">
        <f t="shared" si="7"/>
        <v>8083.91095890411</v>
      </c>
      <c r="F125" s="20">
        <f t="shared" si="5"/>
        <v>1443200</v>
      </c>
      <c r="G125" s="21">
        <f t="shared" si="6"/>
        <v>21983.91095890411</v>
      </c>
    </row>
    <row r="126" spans="2:7" ht="20.25">
      <c r="B126" s="19">
        <v>113</v>
      </c>
      <c r="C126" s="19">
        <v>30</v>
      </c>
      <c r="D126" s="20">
        <f t="shared" si="4"/>
        <v>13900</v>
      </c>
      <c r="E126" s="32">
        <f t="shared" si="7"/>
        <v>8006.7945205479455</v>
      </c>
      <c r="F126" s="20">
        <f t="shared" si="5"/>
        <v>1429300</v>
      </c>
      <c r="G126" s="21">
        <f t="shared" si="6"/>
        <v>21906.794520547945</v>
      </c>
    </row>
    <row r="127" spans="2:7" ht="20.25">
      <c r="B127" s="19">
        <v>114</v>
      </c>
      <c r="C127" s="19">
        <v>30</v>
      </c>
      <c r="D127" s="20">
        <f t="shared" si="4"/>
        <v>13900</v>
      </c>
      <c r="E127" s="32">
        <f t="shared" si="7"/>
        <v>7929.678082191781</v>
      </c>
      <c r="F127" s="20">
        <f t="shared" si="5"/>
        <v>1415400</v>
      </c>
      <c r="G127" s="21">
        <f t="shared" si="6"/>
        <v>21829.678082191782</v>
      </c>
    </row>
    <row r="128" spans="2:7" ht="20.25">
      <c r="B128" s="19">
        <v>115</v>
      </c>
      <c r="C128" s="19">
        <v>30</v>
      </c>
      <c r="D128" s="20">
        <f t="shared" si="4"/>
        <v>13900</v>
      </c>
      <c r="E128" s="32">
        <f t="shared" si="7"/>
        <v>7852.561643835616</v>
      </c>
      <c r="F128" s="20">
        <f t="shared" si="5"/>
        <v>1401500</v>
      </c>
      <c r="G128" s="21">
        <f t="shared" si="6"/>
        <v>21752.561643835616</v>
      </c>
    </row>
    <row r="129" spans="2:7" ht="20.25">
      <c r="B129" s="19">
        <v>116</v>
      </c>
      <c r="C129" s="19">
        <v>30</v>
      </c>
      <c r="D129" s="20">
        <f t="shared" si="4"/>
        <v>13900</v>
      </c>
      <c r="E129" s="32">
        <f t="shared" si="7"/>
        <v>7775.445205479452</v>
      </c>
      <c r="F129" s="20">
        <f t="shared" si="5"/>
        <v>1387600</v>
      </c>
      <c r="G129" s="21">
        <f t="shared" si="6"/>
        <v>21675.445205479453</v>
      </c>
    </row>
    <row r="130" spans="2:7" ht="20.25">
      <c r="B130" s="19">
        <v>117</v>
      </c>
      <c r="C130" s="19">
        <v>30</v>
      </c>
      <c r="D130" s="20">
        <f t="shared" si="4"/>
        <v>13900</v>
      </c>
      <c r="E130" s="32">
        <f t="shared" si="7"/>
        <v>7698.328767123287</v>
      </c>
      <c r="F130" s="20">
        <f t="shared" si="5"/>
        <v>1373700</v>
      </c>
      <c r="G130" s="21">
        <f t="shared" si="6"/>
        <v>21598.328767123287</v>
      </c>
    </row>
    <row r="131" spans="2:7" ht="20.25">
      <c r="B131" s="19">
        <v>118</v>
      </c>
      <c r="C131" s="19">
        <v>30</v>
      </c>
      <c r="D131" s="20">
        <f t="shared" si="4"/>
        <v>13900</v>
      </c>
      <c r="E131" s="32">
        <f t="shared" si="7"/>
        <v>7621.212328767123</v>
      </c>
      <c r="F131" s="20">
        <f t="shared" si="5"/>
        <v>1359800</v>
      </c>
      <c r="G131" s="21">
        <f t="shared" si="6"/>
        <v>21521.212328767124</v>
      </c>
    </row>
    <row r="132" spans="2:7" ht="20.25">
      <c r="B132" s="19">
        <v>119</v>
      </c>
      <c r="C132" s="19">
        <v>30</v>
      </c>
      <c r="D132" s="20">
        <f t="shared" si="4"/>
        <v>13900</v>
      </c>
      <c r="E132" s="32">
        <f t="shared" si="7"/>
        <v>7544.095890410959</v>
      </c>
      <c r="F132" s="20">
        <f t="shared" si="5"/>
        <v>1345900</v>
      </c>
      <c r="G132" s="21">
        <f t="shared" si="6"/>
        <v>21444.095890410958</v>
      </c>
    </row>
    <row r="133" spans="2:7" ht="20.25">
      <c r="B133" s="19">
        <v>120</v>
      </c>
      <c r="C133" s="19">
        <v>30</v>
      </c>
      <c r="D133" s="20">
        <f t="shared" si="4"/>
        <v>13900</v>
      </c>
      <c r="E133" s="32">
        <f t="shared" si="7"/>
        <v>7466.979452054795</v>
      </c>
      <c r="F133" s="20">
        <f t="shared" si="5"/>
        <v>1332000</v>
      </c>
      <c r="G133" s="21">
        <f t="shared" si="6"/>
        <v>21366.979452054795</v>
      </c>
    </row>
    <row r="134" spans="2:7" ht="20.25">
      <c r="B134" s="19">
        <v>121</v>
      </c>
      <c r="C134" s="19">
        <v>30</v>
      </c>
      <c r="D134" s="20">
        <f t="shared" si="4"/>
        <v>13900</v>
      </c>
      <c r="E134" s="32">
        <f t="shared" si="7"/>
        <v>7389.86301369863</v>
      </c>
      <c r="F134" s="20">
        <f t="shared" si="5"/>
        <v>1318100</v>
      </c>
      <c r="G134" s="21">
        <f t="shared" si="6"/>
        <v>21289.863013698632</v>
      </c>
    </row>
    <row r="135" spans="2:7" ht="20.25">
      <c r="B135" s="19">
        <v>122</v>
      </c>
      <c r="C135" s="19">
        <v>30</v>
      </c>
      <c r="D135" s="20">
        <f t="shared" si="4"/>
        <v>13900</v>
      </c>
      <c r="E135" s="32">
        <f t="shared" si="7"/>
        <v>7312.746575342466</v>
      </c>
      <c r="F135" s="20">
        <f t="shared" si="5"/>
        <v>1304200</v>
      </c>
      <c r="G135" s="21">
        <f t="shared" si="6"/>
        <v>21212.746575342466</v>
      </c>
    </row>
    <row r="136" spans="2:7" ht="20.25">
      <c r="B136" s="19">
        <v>123</v>
      </c>
      <c r="C136" s="19">
        <v>30</v>
      </c>
      <c r="D136" s="20">
        <f t="shared" si="4"/>
        <v>13900</v>
      </c>
      <c r="E136" s="32">
        <f t="shared" si="7"/>
        <v>7235.630136986301</v>
      </c>
      <c r="F136" s="20">
        <f t="shared" si="5"/>
        <v>1290300</v>
      </c>
      <c r="G136" s="21">
        <f t="shared" si="6"/>
        <v>21135.6301369863</v>
      </c>
    </row>
    <row r="137" spans="2:7" ht="20.25">
      <c r="B137" s="19">
        <v>124</v>
      </c>
      <c r="C137" s="19">
        <v>30</v>
      </c>
      <c r="D137" s="20">
        <f t="shared" si="4"/>
        <v>13900</v>
      </c>
      <c r="E137" s="32">
        <f t="shared" si="7"/>
        <v>7158.513698630137</v>
      </c>
      <c r="F137" s="20">
        <f t="shared" si="5"/>
        <v>1276400</v>
      </c>
      <c r="G137" s="21">
        <f t="shared" si="6"/>
        <v>21058.513698630137</v>
      </c>
    </row>
    <row r="138" spans="2:7" ht="20.25">
      <c r="B138" s="19">
        <v>125</v>
      </c>
      <c r="C138" s="19">
        <v>30</v>
      </c>
      <c r="D138" s="20">
        <f t="shared" si="4"/>
        <v>13900</v>
      </c>
      <c r="E138" s="32">
        <f t="shared" si="7"/>
        <v>7081.397260273972</v>
      </c>
      <c r="F138" s="20">
        <f t="shared" si="5"/>
        <v>1262500</v>
      </c>
      <c r="G138" s="21">
        <f t="shared" si="6"/>
        <v>20981.397260273974</v>
      </c>
    </row>
    <row r="139" spans="2:7" ht="20.25">
      <c r="B139" s="19">
        <v>126</v>
      </c>
      <c r="C139" s="19">
        <v>30</v>
      </c>
      <c r="D139" s="20">
        <f t="shared" si="4"/>
        <v>13900</v>
      </c>
      <c r="E139" s="32">
        <f t="shared" si="7"/>
        <v>7004.280821917808</v>
      </c>
      <c r="F139" s="20">
        <f t="shared" si="5"/>
        <v>1248600</v>
      </c>
      <c r="G139" s="21">
        <f t="shared" si="6"/>
        <v>20904.280821917808</v>
      </c>
    </row>
    <row r="140" spans="2:7" ht="20.25">
      <c r="B140" s="19">
        <v>127</v>
      </c>
      <c r="C140" s="19">
        <v>30</v>
      </c>
      <c r="D140" s="20">
        <f t="shared" si="4"/>
        <v>13900</v>
      </c>
      <c r="E140" s="32">
        <f t="shared" si="7"/>
        <v>6927.164383561644</v>
      </c>
      <c r="F140" s="20">
        <f t="shared" si="5"/>
        <v>1234700</v>
      </c>
      <c r="G140" s="21">
        <f t="shared" si="6"/>
        <v>20827.164383561645</v>
      </c>
    </row>
    <row r="141" spans="2:7" ht="20.25">
      <c r="B141" s="19">
        <v>128</v>
      </c>
      <c r="C141" s="19">
        <v>30</v>
      </c>
      <c r="D141" s="20">
        <f t="shared" si="4"/>
        <v>13900</v>
      </c>
      <c r="E141" s="32">
        <f t="shared" si="7"/>
        <v>6850.04794520548</v>
      </c>
      <c r="F141" s="20">
        <f t="shared" si="5"/>
        <v>1220800</v>
      </c>
      <c r="G141" s="21">
        <f t="shared" si="6"/>
        <v>20750.04794520548</v>
      </c>
    </row>
    <row r="142" spans="2:7" ht="20.25">
      <c r="B142" s="19">
        <v>129</v>
      </c>
      <c r="C142" s="19">
        <v>30</v>
      </c>
      <c r="D142" s="20">
        <f t="shared" si="4"/>
        <v>13900</v>
      </c>
      <c r="E142" s="32">
        <f t="shared" si="7"/>
        <v>6772.931506849315</v>
      </c>
      <c r="F142" s="20">
        <f t="shared" si="5"/>
        <v>1206900</v>
      </c>
      <c r="G142" s="21">
        <f t="shared" si="6"/>
        <v>20672.931506849316</v>
      </c>
    </row>
    <row r="143" spans="2:7" ht="20.25">
      <c r="B143" s="19">
        <v>130</v>
      </c>
      <c r="C143" s="19">
        <v>30</v>
      </c>
      <c r="D143" s="20">
        <f aca="true" t="shared" si="8" ref="D143:D170">$E$6</f>
        <v>13900</v>
      </c>
      <c r="E143" s="32">
        <f t="shared" si="7"/>
        <v>6695.815068493151</v>
      </c>
      <c r="F143" s="20">
        <f aca="true" t="shared" si="9" ref="F143:F170">SUM(F142-D143)</f>
        <v>1193000</v>
      </c>
      <c r="G143" s="21">
        <f aca="true" t="shared" si="10" ref="G143:G170">D143+E143</f>
        <v>20595.81506849315</v>
      </c>
    </row>
    <row r="144" spans="2:7" ht="20.25">
      <c r="B144" s="19">
        <v>131</v>
      </c>
      <c r="C144" s="19">
        <v>30</v>
      </c>
      <c r="D144" s="20">
        <f t="shared" si="8"/>
        <v>13900</v>
      </c>
      <c r="E144" s="32">
        <f aca="true" t="shared" si="11" ref="E144:E170">F143*$E$11/100*C144/365</f>
        <v>6618.698630136986</v>
      </c>
      <c r="F144" s="20">
        <f t="shared" si="9"/>
        <v>1179100</v>
      </c>
      <c r="G144" s="21">
        <f t="shared" si="10"/>
        <v>20518.698630136987</v>
      </c>
    </row>
    <row r="145" spans="2:7" ht="20.25">
      <c r="B145" s="19">
        <v>132</v>
      </c>
      <c r="C145" s="19">
        <v>30</v>
      </c>
      <c r="D145" s="20">
        <f t="shared" si="8"/>
        <v>13900</v>
      </c>
      <c r="E145" s="32">
        <f t="shared" si="11"/>
        <v>6541.582191780822</v>
      </c>
      <c r="F145" s="20">
        <f t="shared" si="9"/>
        <v>1165200</v>
      </c>
      <c r="G145" s="21">
        <f t="shared" si="10"/>
        <v>20441.58219178082</v>
      </c>
    </row>
    <row r="146" spans="2:7" ht="20.25">
      <c r="B146" s="19">
        <v>133</v>
      </c>
      <c r="C146" s="19">
        <v>30</v>
      </c>
      <c r="D146" s="20">
        <f t="shared" si="8"/>
        <v>13900</v>
      </c>
      <c r="E146" s="32">
        <f t="shared" si="11"/>
        <v>6464.465753424657</v>
      </c>
      <c r="F146" s="20">
        <f t="shared" si="9"/>
        <v>1151300</v>
      </c>
      <c r="G146" s="21">
        <f t="shared" si="10"/>
        <v>20364.465753424658</v>
      </c>
    </row>
    <row r="147" spans="2:7" ht="20.25">
      <c r="B147" s="19">
        <v>134</v>
      </c>
      <c r="C147" s="19">
        <v>30</v>
      </c>
      <c r="D147" s="20">
        <f t="shared" si="8"/>
        <v>13900</v>
      </c>
      <c r="E147" s="32">
        <f t="shared" si="11"/>
        <v>6387.3493150684935</v>
      </c>
      <c r="F147" s="20">
        <f t="shared" si="9"/>
        <v>1137400</v>
      </c>
      <c r="G147" s="21">
        <f t="shared" si="10"/>
        <v>20287.349315068495</v>
      </c>
    </row>
    <row r="148" spans="2:7" ht="20.25">
      <c r="B148" s="19">
        <v>135</v>
      </c>
      <c r="C148" s="19">
        <v>30</v>
      </c>
      <c r="D148" s="20">
        <f t="shared" si="8"/>
        <v>13900</v>
      </c>
      <c r="E148" s="32">
        <f t="shared" si="11"/>
        <v>6310.232876712329</v>
      </c>
      <c r="F148" s="20">
        <f t="shared" si="9"/>
        <v>1123500</v>
      </c>
      <c r="G148" s="21">
        <f t="shared" si="10"/>
        <v>20210.23287671233</v>
      </c>
    </row>
    <row r="149" spans="2:7" ht="20.25">
      <c r="B149" s="19">
        <v>136</v>
      </c>
      <c r="C149" s="19">
        <v>30</v>
      </c>
      <c r="D149" s="20">
        <f t="shared" si="8"/>
        <v>13900</v>
      </c>
      <c r="E149" s="32">
        <f t="shared" si="11"/>
        <v>6233.1164383561645</v>
      </c>
      <c r="F149" s="20">
        <f t="shared" si="9"/>
        <v>1109600</v>
      </c>
      <c r="G149" s="21">
        <f t="shared" si="10"/>
        <v>20133.116438356163</v>
      </c>
    </row>
    <row r="150" spans="2:7" ht="20.25">
      <c r="B150" s="19">
        <v>137</v>
      </c>
      <c r="C150" s="19">
        <v>30</v>
      </c>
      <c r="D150" s="20">
        <f t="shared" si="8"/>
        <v>13900</v>
      </c>
      <c r="E150" s="32">
        <f t="shared" si="11"/>
        <v>6156</v>
      </c>
      <c r="F150" s="20">
        <f t="shared" si="9"/>
        <v>1095700</v>
      </c>
      <c r="G150" s="21">
        <f t="shared" si="10"/>
        <v>20056</v>
      </c>
    </row>
    <row r="151" spans="2:7" ht="20.25">
      <c r="B151" s="19">
        <v>138</v>
      </c>
      <c r="C151" s="19">
        <v>30</v>
      </c>
      <c r="D151" s="20">
        <f t="shared" si="8"/>
        <v>13900</v>
      </c>
      <c r="E151" s="32">
        <f t="shared" si="11"/>
        <v>6078.8835616438355</v>
      </c>
      <c r="F151" s="20">
        <f t="shared" si="9"/>
        <v>1081800</v>
      </c>
      <c r="G151" s="21">
        <f t="shared" si="10"/>
        <v>19978.883561643837</v>
      </c>
    </row>
    <row r="152" spans="2:7" ht="20.25">
      <c r="B152" s="19">
        <v>139</v>
      </c>
      <c r="C152" s="19">
        <v>30</v>
      </c>
      <c r="D152" s="20">
        <f t="shared" si="8"/>
        <v>13900</v>
      </c>
      <c r="E152" s="32">
        <f t="shared" si="11"/>
        <v>6001.767123287671</v>
      </c>
      <c r="F152" s="20">
        <f t="shared" si="9"/>
        <v>1067900</v>
      </c>
      <c r="G152" s="21">
        <f t="shared" si="10"/>
        <v>19901.76712328767</v>
      </c>
    </row>
    <row r="153" spans="2:7" ht="20.25">
      <c r="B153" s="19">
        <v>140</v>
      </c>
      <c r="C153" s="19">
        <v>30</v>
      </c>
      <c r="D153" s="20">
        <f t="shared" si="8"/>
        <v>13900</v>
      </c>
      <c r="E153" s="32">
        <f t="shared" si="11"/>
        <v>5924.6506849315065</v>
      </c>
      <c r="F153" s="20">
        <f t="shared" si="9"/>
        <v>1054000</v>
      </c>
      <c r="G153" s="21">
        <f t="shared" si="10"/>
        <v>19824.650684931505</v>
      </c>
    </row>
    <row r="154" spans="2:7" ht="20.25">
      <c r="B154" s="19">
        <v>141</v>
      </c>
      <c r="C154" s="19">
        <v>30</v>
      </c>
      <c r="D154" s="20">
        <f t="shared" si="8"/>
        <v>13900</v>
      </c>
      <c r="E154" s="32">
        <f t="shared" si="11"/>
        <v>5847.534246575343</v>
      </c>
      <c r="F154" s="20">
        <f t="shared" si="9"/>
        <v>1040100</v>
      </c>
      <c r="G154" s="21">
        <f t="shared" si="10"/>
        <v>19747.534246575342</v>
      </c>
    </row>
    <row r="155" spans="2:7" ht="20.25">
      <c r="B155" s="19">
        <v>142</v>
      </c>
      <c r="C155" s="19">
        <v>30</v>
      </c>
      <c r="D155" s="20">
        <f t="shared" si="8"/>
        <v>13900</v>
      </c>
      <c r="E155" s="32">
        <f t="shared" si="11"/>
        <v>5770.417808219178</v>
      </c>
      <c r="F155" s="20">
        <f t="shared" si="9"/>
        <v>1026200</v>
      </c>
      <c r="G155" s="21">
        <f t="shared" si="10"/>
        <v>19670.41780821918</v>
      </c>
    </row>
    <row r="156" spans="2:7" ht="20.25">
      <c r="B156" s="19">
        <v>143</v>
      </c>
      <c r="C156" s="19">
        <v>30</v>
      </c>
      <c r="D156" s="20">
        <f t="shared" si="8"/>
        <v>13900</v>
      </c>
      <c r="E156" s="32">
        <f t="shared" si="11"/>
        <v>5693.301369863014</v>
      </c>
      <c r="F156" s="20">
        <f t="shared" si="9"/>
        <v>1012300</v>
      </c>
      <c r="G156" s="21">
        <f t="shared" si="10"/>
        <v>19593.301369863013</v>
      </c>
    </row>
    <row r="157" spans="2:7" ht="20.25">
      <c r="B157" s="19">
        <v>144</v>
      </c>
      <c r="C157" s="19">
        <v>30</v>
      </c>
      <c r="D157" s="20">
        <f t="shared" si="8"/>
        <v>13900</v>
      </c>
      <c r="E157" s="32">
        <f t="shared" si="11"/>
        <v>5616.184931506849</v>
      </c>
      <c r="F157" s="20">
        <f t="shared" si="9"/>
        <v>998400</v>
      </c>
      <c r="G157" s="21">
        <f t="shared" si="10"/>
        <v>19516.18493150685</v>
      </c>
    </row>
    <row r="158" spans="2:7" ht="20.25">
      <c r="B158" s="19">
        <v>145</v>
      </c>
      <c r="C158" s="19">
        <v>30</v>
      </c>
      <c r="D158" s="20">
        <f t="shared" si="8"/>
        <v>13900</v>
      </c>
      <c r="E158" s="32">
        <f t="shared" si="11"/>
        <v>5539.068493150685</v>
      </c>
      <c r="F158" s="20">
        <f t="shared" si="9"/>
        <v>984500</v>
      </c>
      <c r="G158" s="21">
        <f t="shared" si="10"/>
        <v>19439.068493150684</v>
      </c>
    </row>
    <row r="159" spans="2:7" ht="20.25">
      <c r="B159" s="19">
        <v>146</v>
      </c>
      <c r="C159" s="19">
        <v>30</v>
      </c>
      <c r="D159" s="20">
        <f t="shared" si="8"/>
        <v>13900</v>
      </c>
      <c r="E159" s="32">
        <f t="shared" si="11"/>
        <v>5461.95205479452</v>
      </c>
      <c r="F159" s="20">
        <f t="shared" si="9"/>
        <v>970600</v>
      </c>
      <c r="G159" s="21">
        <f t="shared" si="10"/>
        <v>19361.95205479452</v>
      </c>
    </row>
    <row r="160" spans="2:7" ht="20.25">
      <c r="B160" s="19">
        <v>147</v>
      </c>
      <c r="C160" s="19">
        <v>30</v>
      </c>
      <c r="D160" s="20">
        <f t="shared" si="8"/>
        <v>13900</v>
      </c>
      <c r="E160" s="32">
        <f t="shared" si="11"/>
        <v>5384.835616438356</v>
      </c>
      <c r="F160" s="20">
        <f t="shared" si="9"/>
        <v>956700</v>
      </c>
      <c r="G160" s="21">
        <f t="shared" si="10"/>
        <v>19284.835616438355</v>
      </c>
    </row>
    <row r="161" spans="2:7" ht="20.25">
      <c r="B161" s="19">
        <v>148</v>
      </c>
      <c r="C161" s="19">
        <v>30</v>
      </c>
      <c r="D161" s="20">
        <f t="shared" si="8"/>
        <v>13900</v>
      </c>
      <c r="E161" s="32">
        <f t="shared" si="11"/>
        <v>5307.719178082192</v>
      </c>
      <c r="F161" s="20">
        <f t="shared" si="9"/>
        <v>942800</v>
      </c>
      <c r="G161" s="21">
        <f t="shared" si="10"/>
        <v>19207.719178082192</v>
      </c>
    </row>
    <row r="162" spans="2:7" ht="20.25">
      <c r="B162" s="19">
        <v>149</v>
      </c>
      <c r="C162" s="19">
        <v>30</v>
      </c>
      <c r="D162" s="20">
        <f t="shared" si="8"/>
        <v>13900</v>
      </c>
      <c r="E162" s="32">
        <f t="shared" si="11"/>
        <v>5230.602739726028</v>
      </c>
      <c r="F162" s="20">
        <f t="shared" si="9"/>
        <v>928900</v>
      </c>
      <c r="G162" s="21">
        <f t="shared" si="10"/>
        <v>19130.602739726026</v>
      </c>
    </row>
    <row r="163" spans="2:7" ht="20.25">
      <c r="B163" s="19">
        <v>150</v>
      </c>
      <c r="C163" s="19">
        <v>30</v>
      </c>
      <c r="D163" s="20">
        <f t="shared" si="8"/>
        <v>13900</v>
      </c>
      <c r="E163" s="32">
        <f t="shared" si="11"/>
        <v>5153.486301369863</v>
      </c>
      <c r="F163" s="20">
        <f t="shared" si="9"/>
        <v>915000</v>
      </c>
      <c r="G163" s="21">
        <f t="shared" si="10"/>
        <v>19053.486301369863</v>
      </c>
    </row>
    <row r="164" spans="2:7" ht="20.25">
      <c r="B164" s="19">
        <v>151</v>
      </c>
      <c r="C164" s="19">
        <v>30</v>
      </c>
      <c r="D164" s="20">
        <f t="shared" si="8"/>
        <v>13900</v>
      </c>
      <c r="E164" s="32">
        <f t="shared" si="11"/>
        <v>5076.369863013699</v>
      </c>
      <c r="F164" s="20">
        <f t="shared" si="9"/>
        <v>901100</v>
      </c>
      <c r="G164" s="21">
        <f t="shared" si="10"/>
        <v>18976.3698630137</v>
      </c>
    </row>
    <row r="165" spans="2:7" ht="20.25">
      <c r="B165" s="19">
        <v>152</v>
      </c>
      <c r="C165" s="19">
        <v>30</v>
      </c>
      <c r="D165" s="20">
        <f t="shared" si="8"/>
        <v>13900</v>
      </c>
      <c r="E165" s="32">
        <f t="shared" si="11"/>
        <v>4999.253424657534</v>
      </c>
      <c r="F165" s="20">
        <f t="shared" si="9"/>
        <v>887200</v>
      </c>
      <c r="G165" s="21">
        <f t="shared" si="10"/>
        <v>18899.253424657534</v>
      </c>
    </row>
    <row r="166" spans="2:7" ht="20.25">
      <c r="B166" s="19">
        <v>153</v>
      </c>
      <c r="C166" s="19">
        <v>30</v>
      </c>
      <c r="D166" s="20">
        <f t="shared" si="8"/>
        <v>13900</v>
      </c>
      <c r="E166" s="32">
        <f t="shared" si="11"/>
        <v>4922.13698630137</v>
      </c>
      <c r="F166" s="20">
        <f t="shared" si="9"/>
        <v>873300</v>
      </c>
      <c r="G166" s="21">
        <f t="shared" si="10"/>
        <v>18822.136986301368</v>
      </c>
    </row>
    <row r="167" spans="2:7" ht="20.25">
      <c r="B167" s="19">
        <v>154</v>
      </c>
      <c r="C167" s="19">
        <v>30</v>
      </c>
      <c r="D167" s="20">
        <f t="shared" si="8"/>
        <v>13900</v>
      </c>
      <c r="E167" s="32">
        <f t="shared" si="11"/>
        <v>4845.020547945205</v>
      </c>
      <c r="F167" s="20">
        <f t="shared" si="9"/>
        <v>859400</v>
      </c>
      <c r="G167" s="21">
        <f t="shared" si="10"/>
        <v>18745.020547945205</v>
      </c>
    </row>
    <row r="168" spans="2:7" ht="20.25">
      <c r="B168" s="19">
        <v>155</v>
      </c>
      <c r="C168" s="19">
        <v>30</v>
      </c>
      <c r="D168" s="20">
        <f t="shared" si="8"/>
        <v>13900</v>
      </c>
      <c r="E168" s="32">
        <f t="shared" si="11"/>
        <v>4767.904109589041</v>
      </c>
      <c r="F168" s="20">
        <f t="shared" si="9"/>
        <v>845500</v>
      </c>
      <c r="G168" s="21">
        <f t="shared" si="10"/>
        <v>18667.904109589042</v>
      </c>
    </row>
    <row r="169" spans="2:7" ht="20.25">
      <c r="B169" s="19">
        <v>156</v>
      </c>
      <c r="C169" s="19">
        <v>30</v>
      </c>
      <c r="D169" s="20">
        <f t="shared" si="8"/>
        <v>13900</v>
      </c>
      <c r="E169" s="32">
        <f t="shared" si="11"/>
        <v>4690.787671232877</v>
      </c>
      <c r="F169" s="20">
        <f t="shared" si="9"/>
        <v>831600</v>
      </c>
      <c r="G169" s="21">
        <f t="shared" si="10"/>
        <v>18590.787671232876</v>
      </c>
    </row>
    <row r="170" spans="2:7" ht="20.25">
      <c r="B170" s="19">
        <v>157</v>
      </c>
      <c r="C170" s="19">
        <v>30</v>
      </c>
      <c r="D170" s="20">
        <f t="shared" si="8"/>
        <v>13900</v>
      </c>
      <c r="E170" s="32">
        <f t="shared" si="11"/>
        <v>4613.671232876713</v>
      </c>
      <c r="F170" s="20">
        <f t="shared" si="9"/>
        <v>817700</v>
      </c>
      <c r="G170" s="21">
        <f t="shared" si="10"/>
        <v>18513.671232876713</v>
      </c>
    </row>
  </sheetData>
  <sheetProtection sheet="1"/>
  <mergeCells count="5">
    <mergeCell ref="A1:G1"/>
    <mergeCell ref="H2:I2"/>
    <mergeCell ref="F4:J4"/>
    <mergeCell ref="H5:L5"/>
    <mergeCell ref="H6:L6"/>
  </mergeCells>
  <conditionalFormatting sqref="B13:G218">
    <cfRule type="cellIs" priority="2" dxfId="24" operator="lessThan" stopIfTrue="1">
      <formula>0</formula>
    </cfRule>
  </conditionalFormatting>
  <conditionalFormatting sqref="B13:G170">
    <cfRule type="cellIs" priority="1" dxfId="24" operator="lessThan" stopIfTrue="1">
      <formula>0</formula>
    </cfRule>
  </conditionalFormatting>
  <hyperlinks>
    <hyperlink ref="H2:I2" location="MENU!A1" display="กลับเมนูหลัก"/>
  </hyperlinks>
  <printOptions/>
  <pageMargins left="0.6" right="0.4330708661417323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0"/>
  <sheetViews>
    <sheetView zoomScalePageLayoutView="0" workbookViewId="0" topLeftCell="A1">
      <selection activeCell="F4" sqref="F4:J4"/>
    </sheetView>
  </sheetViews>
  <sheetFormatPr defaultColWidth="9.140625" defaultRowHeight="15"/>
  <cols>
    <col min="1" max="1" width="15.8515625" style="23" bestFit="1" customWidth="1"/>
    <col min="2" max="2" width="12.8515625" style="23" customWidth="1"/>
    <col min="3" max="3" width="9.140625" style="23" bestFit="1" customWidth="1"/>
    <col min="4" max="4" width="13.7109375" style="23" customWidth="1"/>
    <col min="5" max="5" width="11.7109375" style="23" bestFit="1" customWidth="1"/>
    <col min="6" max="6" width="13.7109375" style="23" bestFit="1" customWidth="1"/>
    <col min="7" max="7" width="11.7109375" style="23" bestFit="1" customWidth="1"/>
    <col min="8" max="8" width="9.57421875" style="23" customWidth="1"/>
    <col min="9" max="9" width="11.140625" style="23" customWidth="1"/>
    <col min="10" max="16384" width="9.00390625" style="23" customWidth="1"/>
  </cols>
  <sheetData>
    <row r="1" spans="1:7" ht="26.25" customHeight="1">
      <c r="A1" s="98" t="str">
        <f>MENU!B13</f>
        <v>สามัญเสริมสภาพคล่อง (แบบสหกรณ์ฯ)</v>
      </c>
      <c r="B1" s="98"/>
      <c r="C1" s="98"/>
      <c r="D1" s="98"/>
      <c r="E1" s="98"/>
      <c r="F1" s="98"/>
      <c r="G1" s="98"/>
    </row>
    <row r="2" spans="1:9" ht="21.75" customHeight="1">
      <c r="A2" s="23" t="str">
        <f>"เงินกู้สามัญ ปัจจุบัน อยู่ที่ "&amp;IF(E4=1,MENU!D6,MENU!E6)&amp;" งวด ผ่อนชำระ อัตราดอกเบี้ยร้อยละ "&amp;E11&amp;" ต่อปี เงินเดือนคงเหลือร้อยละ "&amp;MENU!J6</f>
        <v>เงินกู้สามัญ ปัจจุบัน อยู่ที่ 36 งวด ผ่อนชำระ อัตราดอกเบี้ยร้อยละ 6.25 ต่อปี เงินเดือนคงเหลือร้อยละ 10</v>
      </c>
      <c r="H2" s="100" t="s">
        <v>33</v>
      </c>
      <c r="I2" s="100"/>
    </row>
    <row r="3" ht="21.75" customHeight="1" thickBot="1">
      <c r="A3" s="23" t="str">
        <f>"กู้แบบสหกรณ์รีกู้ใหม่ได้เมื่อ "&amp;MENU!K6</f>
        <v>กู้แบบสหกรณ์รีกู้ใหม่ได้เมื่อ ชำระหนี้หมด</v>
      </c>
    </row>
    <row r="4" spans="4:10" ht="24" customHeight="1" thickBot="1">
      <c r="D4" s="2" t="s">
        <v>58</v>
      </c>
      <c r="E4" s="50">
        <v>1</v>
      </c>
      <c r="F4" s="99" t="str">
        <f>IF(E4=1,"กลุ่ม 1 ลูกจ้างประจำ, ข้าราชการ",IF(E4=2,"กลุ่ม 2 พนง.ราชการ, พกส.วิชาชีพ",IF(E4=3,"กลุ่ม 3 พกส. สนับสนุน/บริการ",IF(E4=4,"กลุ่ม 4 ลูกจ้างชั่วคราว","โปรดระบุจำนวนในช่วง 1-4"))))</f>
        <v>กลุ่ม 1 ลูกจ้างประจำ, ข้าราชการ</v>
      </c>
      <c r="G4" s="99"/>
      <c r="H4" s="99"/>
      <c r="I4" s="99"/>
      <c r="J4" s="99"/>
    </row>
    <row r="5" spans="1:12" ht="21.75" thickBot="1">
      <c r="A5" s="2" t="s">
        <v>0</v>
      </c>
      <c r="B5" s="3"/>
      <c r="C5" s="2" t="s">
        <v>1</v>
      </c>
      <c r="D5" s="2" t="s">
        <v>2</v>
      </c>
      <c r="E5" s="4">
        <f>E8</f>
        <v>250000</v>
      </c>
      <c r="F5" s="2" t="s">
        <v>3</v>
      </c>
      <c r="G5" s="4"/>
      <c r="H5" s="99"/>
      <c r="I5" s="99"/>
      <c r="J5" s="99"/>
      <c r="K5" s="99"/>
      <c r="L5" s="99"/>
    </row>
    <row r="6" spans="1:12" ht="22.5" thickBot="1">
      <c r="A6" s="2" t="s">
        <v>4</v>
      </c>
      <c r="B6" s="3"/>
      <c r="C6" s="2" t="s">
        <v>1</v>
      </c>
      <c r="D6" s="2" t="s">
        <v>4</v>
      </c>
      <c r="E6" s="5">
        <f>CEILING(($E$5/$E$10),100)</f>
        <v>2100</v>
      </c>
      <c r="F6" s="2" t="s">
        <v>5</v>
      </c>
      <c r="G6" s="6">
        <f>E5-G5</f>
        <v>250000</v>
      </c>
      <c r="H6" s="99"/>
      <c r="I6" s="99"/>
      <c r="J6" s="99"/>
      <c r="K6" s="99"/>
      <c r="L6" s="99"/>
    </row>
    <row r="7" spans="1:6" ht="21.75" thickBot="1">
      <c r="A7" s="2" t="s">
        <v>6</v>
      </c>
      <c r="B7" s="3"/>
      <c r="C7" s="2" t="s">
        <v>7</v>
      </c>
      <c r="D7" s="2" t="s">
        <v>8</v>
      </c>
      <c r="E7" s="7">
        <f>E6</f>
        <v>2100</v>
      </c>
      <c r="F7" s="2" t="s">
        <v>1</v>
      </c>
    </row>
    <row r="8" spans="1:7" ht="21.75" thickBot="1">
      <c r="A8" s="2" t="s">
        <v>9</v>
      </c>
      <c r="B8" s="8">
        <f>SUM(B6*B7)</f>
        <v>0</v>
      </c>
      <c r="C8" s="2" t="s">
        <v>1</v>
      </c>
      <c r="D8" s="65" t="s">
        <v>66</v>
      </c>
      <c r="E8" s="66">
        <f>IF(E4=1,MENU!F13,IF(E4=2,MENU!G13,IF(E4=3,MENU!H13,IF(E4=4,MENU!I13,0))))</f>
        <v>250000</v>
      </c>
      <c r="F8" s="23" t="s">
        <v>1</v>
      </c>
      <c r="G8" s="56">
        <f>IF(E8&lt;E5,F4&amp;" กู้ได้ไม่เกิน "&amp;E8&amp;" บาท โปรดระบะจำนวน ขอกู้...... ใหม่","")</f>
      </c>
    </row>
    <row r="9" spans="1:7" ht="21.75" thickBot="1">
      <c r="A9" s="2" t="s">
        <v>10</v>
      </c>
      <c r="B9" s="8">
        <f>(E10*B6)+B5</f>
        <v>0</v>
      </c>
      <c r="D9" s="9" t="s">
        <v>11</v>
      </c>
      <c r="E9" s="10">
        <v>10</v>
      </c>
      <c r="F9" s="9" t="s">
        <v>12</v>
      </c>
      <c r="G9" s="56">
        <f>IF(E10&gt;H10,"จำนวนงวดสูงสุดต้องไม่เกิน "&amp;H10&amp;" งวด หรือคิดเป็น "&amp;J10&amp;" ปี โปรดระบุจำนวน ผ่อนชำระ......ปี ใหม่","")</f>
      </c>
    </row>
    <row r="10" spans="1:11" ht="21.75" thickBot="1">
      <c r="A10" s="2"/>
      <c r="B10" s="11"/>
      <c r="D10" s="9" t="s">
        <v>13</v>
      </c>
      <c r="E10" s="12">
        <f>E9*12</f>
        <v>120</v>
      </c>
      <c r="F10" s="13" t="s">
        <v>7</v>
      </c>
      <c r="G10" s="11" t="s">
        <v>60</v>
      </c>
      <c r="H10" s="57">
        <f>MENU!D13</f>
        <v>120</v>
      </c>
      <c r="I10" s="13" t="s">
        <v>61</v>
      </c>
      <c r="J10" s="11">
        <f>H10/12</f>
        <v>10</v>
      </c>
      <c r="K10" s="11" t="s">
        <v>12</v>
      </c>
    </row>
    <row r="11" spans="1:6" ht="21.75" thickBot="1">
      <c r="A11" s="2"/>
      <c r="B11" s="11"/>
      <c r="D11" s="9" t="s">
        <v>21</v>
      </c>
      <c r="E11" s="14">
        <f>MENU!C13</f>
        <v>6.25</v>
      </c>
      <c r="F11" s="13" t="s">
        <v>14</v>
      </c>
    </row>
    <row r="12" spans="2:7" ht="21">
      <c r="B12" s="67" t="s">
        <v>67</v>
      </c>
      <c r="C12" s="68"/>
      <c r="D12" s="68"/>
      <c r="E12" s="68"/>
      <c r="F12" s="68"/>
      <c r="G12" s="68"/>
    </row>
    <row r="13" spans="2:7" ht="21">
      <c r="B13" s="16" t="s">
        <v>15</v>
      </c>
      <c r="C13" s="17" t="s">
        <v>16</v>
      </c>
      <c r="D13" s="16" t="s">
        <v>17</v>
      </c>
      <c r="E13" s="16" t="s">
        <v>18</v>
      </c>
      <c r="F13" s="16" t="s">
        <v>19</v>
      </c>
      <c r="G13" s="18" t="s">
        <v>20</v>
      </c>
    </row>
    <row r="14" spans="2:7" ht="20.25">
      <c r="B14" s="19">
        <v>1</v>
      </c>
      <c r="C14" s="19">
        <v>30</v>
      </c>
      <c r="D14" s="20">
        <f>$E$6</f>
        <v>2100</v>
      </c>
      <c r="E14" s="20">
        <f>E5*$E$11/100*C14/365</f>
        <v>1284.2465753424658</v>
      </c>
      <c r="F14" s="20">
        <f>SUM(E5-D14)</f>
        <v>247900</v>
      </c>
      <c r="G14" s="21">
        <f>D14+E14</f>
        <v>3384.246575342466</v>
      </c>
    </row>
    <row r="15" spans="2:7" ht="20.25">
      <c r="B15" s="19">
        <v>2</v>
      </c>
      <c r="C15" s="19">
        <v>30</v>
      </c>
      <c r="D15" s="20">
        <f aca="true" t="shared" si="0" ref="D15:D78">$E$6</f>
        <v>2100</v>
      </c>
      <c r="E15" s="32">
        <f>F14*$E$11/100*C15/365</f>
        <v>1273.458904109589</v>
      </c>
      <c r="F15" s="20">
        <f aca="true" t="shared" si="1" ref="F15:F78">SUM(F14-D15)</f>
        <v>245800</v>
      </c>
      <c r="G15" s="21">
        <f aca="true" t="shared" si="2" ref="G15:G78">D15+E15</f>
        <v>3373.4589041095887</v>
      </c>
    </row>
    <row r="16" spans="2:7" ht="20.25">
      <c r="B16" s="19">
        <v>3</v>
      </c>
      <c r="C16" s="19">
        <v>30</v>
      </c>
      <c r="D16" s="20">
        <f t="shared" si="0"/>
        <v>2100</v>
      </c>
      <c r="E16" s="32">
        <f aca="true" t="shared" si="3" ref="E16:E79">F15*$E$11/100*C16/365</f>
        <v>1262.6712328767123</v>
      </c>
      <c r="F16" s="20">
        <f t="shared" si="1"/>
        <v>243700</v>
      </c>
      <c r="G16" s="21">
        <f t="shared" si="2"/>
        <v>3362.6712328767126</v>
      </c>
    </row>
    <row r="17" spans="2:7" ht="20.25">
      <c r="B17" s="19">
        <v>4</v>
      </c>
      <c r="C17" s="19">
        <v>30</v>
      </c>
      <c r="D17" s="20">
        <f t="shared" si="0"/>
        <v>2100</v>
      </c>
      <c r="E17" s="32">
        <f t="shared" si="3"/>
        <v>1251.8835616438357</v>
      </c>
      <c r="F17" s="20">
        <f t="shared" si="1"/>
        <v>241600</v>
      </c>
      <c r="G17" s="21">
        <f t="shared" si="2"/>
        <v>3351.8835616438355</v>
      </c>
    </row>
    <row r="18" spans="2:7" ht="20.25">
      <c r="B18" s="19">
        <v>5</v>
      </c>
      <c r="C18" s="19">
        <v>30</v>
      </c>
      <c r="D18" s="20">
        <f t="shared" si="0"/>
        <v>2100</v>
      </c>
      <c r="E18" s="32">
        <f t="shared" si="3"/>
        <v>1241.0958904109589</v>
      </c>
      <c r="F18" s="20">
        <f t="shared" si="1"/>
        <v>239500</v>
      </c>
      <c r="G18" s="21">
        <f t="shared" si="2"/>
        <v>3341.095890410959</v>
      </c>
    </row>
    <row r="19" spans="2:7" ht="20.25">
      <c r="B19" s="19">
        <v>6</v>
      </c>
      <c r="C19" s="19">
        <v>30</v>
      </c>
      <c r="D19" s="20">
        <f t="shared" si="0"/>
        <v>2100</v>
      </c>
      <c r="E19" s="32">
        <f t="shared" si="3"/>
        <v>1230.3082191780823</v>
      </c>
      <c r="F19" s="20">
        <f t="shared" si="1"/>
        <v>237400</v>
      </c>
      <c r="G19" s="21">
        <f t="shared" si="2"/>
        <v>3330.3082191780823</v>
      </c>
    </row>
    <row r="20" spans="2:7" ht="20.25">
      <c r="B20" s="19">
        <v>7</v>
      </c>
      <c r="C20" s="19">
        <v>30</v>
      </c>
      <c r="D20" s="20">
        <f t="shared" si="0"/>
        <v>2100</v>
      </c>
      <c r="E20" s="32">
        <f t="shared" si="3"/>
        <v>1219.5205479452054</v>
      </c>
      <c r="F20" s="20">
        <f t="shared" si="1"/>
        <v>235300</v>
      </c>
      <c r="G20" s="21">
        <f t="shared" si="2"/>
        <v>3319.520547945205</v>
      </c>
    </row>
    <row r="21" spans="2:7" ht="20.25">
      <c r="B21" s="19">
        <v>8</v>
      </c>
      <c r="C21" s="19">
        <v>30</v>
      </c>
      <c r="D21" s="20">
        <f t="shared" si="0"/>
        <v>2100</v>
      </c>
      <c r="E21" s="32">
        <f t="shared" si="3"/>
        <v>1208.7328767123288</v>
      </c>
      <c r="F21" s="20">
        <f t="shared" si="1"/>
        <v>233200</v>
      </c>
      <c r="G21" s="21">
        <f t="shared" si="2"/>
        <v>3308.732876712329</v>
      </c>
    </row>
    <row r="22" spans="2:7" ht="20.25">
      <c r="B22" s="19">
        <v>9</v>
      </c>
      <c r="C22" s="19">
        <v>30</v>
      </c>
      <c r="D22" s="20">
        <f t="shared" si="0"/>
        <v>2100</v>
      </c>
      <c r="E22" s="32">
        <f t="shared" si="3"/>
        <v>1197.945205479452</v>
      </c>
      <c r="F22" s="20">
        <f t="shared" si="1"/>
        <v>231100</v>
      </c>
      <c r="G22" s="21">
        <f t="shared" si="2"/>
        <v>3297.945205479452</v>
      </c>
    </row>
    <row r="23" spans="2:7" ht="20.25">
      <c r="B23" s="19">
        <v>10</v>
      </c>
      <c r="C23" s="19">
        <v>30</v>
      </c>
      <c r="D23" s="20">
        <f t="shared" si="0"/>
        <v>2100</v>
      </c>
      <c r="E23" s="32">
        <f t="shared" si="3"/>
        <v>1187.1575342465753</v>
      </c>
      <c r="F23" s="20">
        <f t="shared" si="1"/>
        <v>229000</v>
      </c>
      <c r="G23" s="21">
        <f t="shared" si="2"/>
        <v>3287.1575342465753</v>
      </c>
    </row>
    <row r="24" spans="2:7" ht="20.25">
      <c r="B24" s="19">
        <v>11</v>
      </c>
      <c r="C24" s="19">
        <v>30</v>
      </c>
      <c r="D24" s="20">
        <f t="shared" si="0"/>
        <v>2100</v>
      </c>
      <c r="E24" s="32">
        <f t="shared" si="3"/>
        <v>1176.3698630136987</v>
      </c>
      <c r="F24" s="20">
        <f t="shared" si="1"/>
        <v>226900</v>
      </c>
      <c r="G24" s="21">
        <f t="shared" si="2"/>
        <v>3276.3698630136987</v>
      </c>
    </row>
    <row r="25" spans="2:7" ht="20.25">
      <c r="B25" s="19">
        <v>12</v>
      </c>
      <c r="C25" s="19">
        <v>30</v>
      </c>
      <c r="D25" s="20">
        <f t="shared" si="0"/>
        <v>2100</v>
      </c>
      <c r="E25" s="32">
        <f t="shared" si="3"/>
        <v>1165.5821917808219</v>
      </c>
      <c r="F25" s="20">
        <f t="shared" si="1"/>
        <v>224800</v>
      </c>
      <c r="G25" s="21">
        <f t="shared" si="2"/>
        <v>3265.5821917808216</v>
      </c>
    </row>
    <row r="26" spans="2:7" ht="20.25">
      <c r="B26" s="19">
        <v>13</v>
      </c>
      <c r="C26" s="19">
        <v>30</v>
      </c>
      <c r="D26" s="20">
        <f t="shared" si="0"/>
        <v>2100</v>
      </c>
      <c r="E26" s="32">
        <f t="shared" si="3"/>
        <v>1154.7945205479452</v>
      </c>
      <c r="F26" s="20">
        <f t="shared" si="1"/>
        <v>222700</v>
      </c>
      <c r="G26" s="21">
        <f t="shared" si="2"/>
        <v>3254.7945205479455</v>
      </c>
    </row>
    <row r="27" spans="2:7" ht="20.25">
      <c r="B27" s="19">
        <v>14</v>
      </c>
      <c r="C27" s="19">
        <v>30</v>
      </c>
      <c r="D27" s="20">
        <f t="shared" si="0"/>
        <v>2100</v>
      </c>
      <c r="E27" s="32">
        <f t="shared" si="3"/>
        <v>1144.0068493150684</v>
      </c>
      <c r="F27" s="20">
        <f t="shared" si="1"/>
        <v>220600</v>
      </c>
      <c r="G27" s="21">
        <f t="shared" si="2"/>
        <v>3244.0068493150684</v>
      </c>
    </row>
    <row r="28" spans="2:7" ht="20.25">
      <c r="B28" s="19">
        <v>15</v>
      </c>
      <c r="C28" s="19">
        <v>30</v>
      </c>
      <c r="D28" s="20">
        <f t="shared" si="0"/>
        <v>2100</v>
      </c>
      <c r="E28" s="32">
        <f t="shared" si="3"/>
        <v>1133.2191780821918</v>
      </c>
      <c r="F28" s="20">
        <f t="shared" si="1"/>
        <v>218500</v>
      </c>
      <c r="G28" s="21">
        <f t="shared" si="2"/>
        <v>3233.219178082192</v>
      </c>
    </row>
    <row r="29" spans="2:7" ht="20.25">
      <c r="B29" s="19">
        <v>16</v>
      </c>
      <c r="C29" s="19">
        <v>30</v>
      </c>
      <c r="D29" s="20">
        <f t="shared" si="0"/>
        <v>2100</v>
      </c>
      <c r="E29" s="32">
        <f t="shared" si="3"/>
        <v>1122.4315068493152</v>
      </c>
      <c r="F29" s="20">
        <f t="shared" si="1"/>
        <v>216400</v>
      </c>
      <c r="G29" s="21">
        <f t="shared" si="2"/>
        <v>3222.431506849315</v>
      </c>
    </row>
    <row r="30" spans="2:7" ht="20.25">
      <c r="B30" s="19">
        <v>17</v>
      </c>
      <c r="C30" s="19">
        <v>30</v>
      </c>
      <c r="D30" s="20">
        <f t="shared" si="0"/>
        <v>2100</v>
      </c>
      <c r="E30" s="32">
        <f t="shared" si="3"/>
        <v>1111.6438356164383</v>
      </c>
      <c r="F30" s="20">
        <f t="shared" si="1"/>
        <v>214300</v>
      </c>
      <c r="G30" s="21">
        <f t="shared" si="2"/>
        <v>3211.643835616438</v>
      </c>
    </row>
    <row r="31" spans="2:7" ht="20.25">
      <c r="B31" s="19">
        <v>18</v>
      </c>
      <c r="C31" s="19">
        <v>30</v>
      </c>
      <c r="D31" s="20">
        <f t="shared" si="0"/>
        <v>2100</v>
      </c>
      <c r="E31" s="32">
        <f t="shared" si="3"/>
        <v>1100.8561643835617</v>
      </c>
      <c r="F31" s="20">
        <f t="shared" si="1"/>
        <v>212200</v>
      </c>
      <c r="G31" s="21">
        <f t="shared" si="2"/>
        <v>3200.856164383562</v>
      </c>
    </row>
    <row r="32" spans="2:7" ht="20.25">
      <c r="B32" s="19">
        <v>19</v>
      </c>
      <c r="C32" s="19">
        <v>30</v>
      </c>
      <c r="D32" s="20">
        <f t="shared" si="0"/>
        <v>2100</v>
      </c>
      <c r="E32" s="32">
        <f t="shared" si="3"/>
        <v>1090.0684931506848</v>
      </c>
      <c r="F32" s="20">
        <f t="shared" si="1"/>
        <v>210100</v>
      </c>
      <c r="G32" s="21">
        <f t="shared" si="2"/>
        <v>3190.068493150685</v>
      </c>
    </row>
    <row r="33" spans="2:7" ht="20.25">
      <c r="B33" s="19">
        <v>20</v>
      </c>
      <c r="C33" s="19">
        <v>30</v>
      </c>
      <c r="D33" s="20">
        <f t="shared" si="0"/>
        <v>2100</v>
      </c>
      <c r="E33" s="32">
        <f t="shared" si="3"/>
        <v>1079.2808219178082</v>
      </c>
      <c r="F33" s="20">
        <f t="shared" si="1"/>
        <v>208000</v>
      </c>
      <c r="G33" s="21">
        <f t="shared" si="2"/>
        <v>3179.280821917808</v>
      </c>
    </row>
    <row r="34" spans="2:7" ht="20.25">
      <c r="B34" s="19">
        <v>21</v>
      </c>
      <c r="C34" s="19">
        <v>30</v>
      </c>
      <c r="D34" s="20">
        <f t="shared" si="0"/>
        <v>2100</v>
      </c>
      <c r="E34" s="32">
        <f t="shared" si="3"/>
        <v>1068.4931506849316</v>
      </c>
      <c r="F34" s="20">
        <f t="shared" si="1"/>
        <v>205900</v>
      </c>
      <c r="G34" s="21">
        <f t="shared" si="2"/>
        <v>3168.4931506849316</v>
      </c>
    </row>
    <row r="35" spans="2:7" ht="20.25">
      <c r="B35" s="19">
        <v>22</v>
      </c>
      <c r="C35" s="19">
        <v>30</v>
      </c>
      <c r="D35" s="20">
        <f t="shared" si="0"/>
        <v>2100</v>
      </c>
      <c r="E35" s="32">
        <f t="shared" si="3"/>
        <v>1057.7054794520548</v>
      </c>
      <c r="F35" s="20">
        <f t="shared" si="1"/>
        <v>203800</v>
      </c>
      <c r="G35" s="21">
        <f t="shared" si="2"/>
        <v>3157.7054794520545</v>
      </c>
    </row>
    <row r="36" spans="2:7" ht="20.25">
      <c r="B36" s="19">
        <v>23</v>
      </c>
      <c r="C36" s="19">
        <v>30</v>
      </c>
      <c r="D36" s="20">
        <f t="shared" si="0"/>
        <v>2100</v>
      </c>
      <c r="E36" s="32">
        <f t="shared" si="3"/>
        <v>1046.9178082191781</v>
      </c>
      <c r="F36" s="20">
        <f t="shared" si="1"/>
        <v>201700</v>
      </c>
      <c r="G36" s="21">
        <f t="shared" si="2"/>
        <v>3146.9178082191784</v>
      </c>
    </row>
    <row r="37" spans="2:7" ht="20.25">
      <c r="B37" s="19">
        <v>24</v>
      </c>
      <c r="C37" s="19">
        <v>30</v>
      </c>
      <c r="D37" s="20">
        <f t="shared" si="0"/>
        <v>2100</v>
      </c>
      <c r="E37" s="32">
        <f t="shared" si="3"/>
        <v>1036.1301369863013</v>
      </c>
      <c r="F37" s="20">
        <f t="shared" si="1"/>
        <v>199600</v>
      </c>
      <c r="G37" s="21">
        <f t="shared" si="2"/>
        <v>3136.1301369863013</v>
      </c>
    </row>
    <row r="38" spans="2:7" ht="20.25">
      <c r="B38" s="19">
        <v>25</v>
      </c>
      <c r="C38" s="19">
        <v>30</v>
      </c>
      <c r="D38" s="20">
        <f t="shared" si="0"/>
        <v>2100</v>
      </c>
      <c r="E38" s="32">
        <f t="shared" si="3"/>
        <v>1025.3424657534247</v>
      </c>
      <c r="F38" s="20">
        <f t="shared" si="1"/>
        <v>197500</v>
      </c>
      <c r="G38" s="21">
        <f t="shared" si="2"/>
        <v>3125.3424657534247</v>
      </c>
    </row>
    <row r="39" spans="2:7" ht="20.25">
      <c r="B39" s="19">
        <v>26</v>
      </c>
      <c r="C39" s="19">
        <v>30</v>
      </c>
      <c r="D39" s="20">
        <f t="shared" si="0"/>
        <v>2100</v>
      </c>
      <c r="E39" s="32">
        <f t="shared" si="3"/>
        <v>1014.554794520548</v>
      </c>
      <c r="F39" s="20">
        <f t="shared" si="1"/>
        <v>195400</v>
      </c>
      <c r="G39" s="21">
        <f t="shared" si="2"/>
        <v>3114.554794520548</v>
      </c>
    </row>
    <row r="40" spans="2:7" ht="20.25">
      <c r="B40" s="19">
        <v>27</v>
      </c>
      <c r="C40" s="19">
        <v>30</v>
      </c>
      <c r="D40" s="20">
        <f t="shared" si="0"/>
        <v>2100</v>
      </c>
      <c r="E40" s="32">
        <f t="shared" si="3"/>
        <v>1003.7671232876712</v>
      </c>
      <c r="F40" s="20">
        <f t="shared" si="1"/>
        <v>193300</v>
      </c>
      <c r="G40" s="21">
        <f t="shared" si="2"/>
        <v>3103.767123287671</v>
      </c>
    </row>
    <row r="41" spans="2:7" ht="20.25">
      <c r="B41" s="19">
        <v>28</v>
      </c>
      <c r="C41" s="19">
        <v>30</v>
      </c>
      <c r="D41" s="20">
        <f t="shared" si="0"/>
        <v>2100</v>
      </c>
      <c r="E41" s="32">
        <f t="shared" si="3"/>
        <v>992.9794520547945</v>
      </c>
      <c r="F41" s="20">
        <f t="shared" si="1"/>
        <v>191200</v>
      </c>
      <c r="G41" s="21">
        <f t="shared" si="2"/>
        <v>3092.9794520547944</v>
      </c>
    </row>
    <row r="42" spans="2:7" ht="20.25">
      <c r="B42" s="19">
        <v>29</v>
      </c>
      <c r="C42" s="19">
        <v>30</v>
      </c>
      <c r="D42" s="20">
        <f t="shared" si="0"/>
        <v>2100</v>
      </c>
      <c r="E42" s="32">
        <f t="shared" si="3"/>
        <v>982.1917808219179</v>
      </c>
      <c r="F42" s="20">
        <f t="shared" si="1"/>
        <v>189100</v>
      </c>
      <c r="G42" s="21">
        <f t="shared" si="2"/>
        <v>3082.1917808219177</v>
      </c>
    </row>
    <row r="43" spans="2:7" ht="20.25">
      <c r="B43" s="19">
        <v>30</v>
      </c>
      <c r="C43" s="19">
        <v>30</v>
      </c>
      <c r="D43" s="20">
        <f t="shared" si="0"/>
        <v>2100</v>
      </c>
      <c r="E43" s="32">
        <f t="shared" si="3"/>
        <v>971.4041095890411</v>
      </c>
      <c r="F43" s="20">
        <f t="shared" si="1"/>
        <v>187000</v>
      </c>
      <c r="G43" s="21">
        <f t="shared" si="2"/>
        <v>3071.404109589041</v>
      </c>
    </row>
    <row r="44" spans="2:7" ht="20.25">
      <c r="B44" s="19">
        <v>31</v>
      </c>
      <c r="C44" s="19">
        <v>30</v>
      </c>
      <c r="D44" s="20">
        <f t="shared" si="0"/>
        <v>2100</v>
      </c>
      <c r="E44" s="32">
        <f t="shared" si="3"/>
        <v>960.6164383561644</v>
      </c>
      <c r="F44" s="20">
        <f t="shared" si="1"/>
        <v>184900</v>
      </c>
      <c r="G44" s="21">
        <f t="shared" si="2"/>
        <v>3060.6164383561645</v>
      </c>
    </row>
    <row r="45" spans="2:7" ht="20.25">
      <c r="B45" s="19">
        <v>32</v>
      </c>
      <c r="C45" s="19">
        <v>30</v>
      </c>
      <c r="D45" s="20">
        <f t="shared" si="0"/>
        <v>2100</v>
      </c>
      <c r="E45" s="32">
        <f t="shared" si="3"/>
        <v>949.8287671232877</v>
      </c>
      <c r="F45" s="20">
        <f t="shared" si="1"/>
        <v>182800</v>
      </c>
      <c r="G45" s="21">
        <f t="shared" si="2"/>
        <v>3049.8287671232874</v>
      </c>
    </row>
    <row r="46" spans="2:7" ht="20.25">
      <c r="B46" s="19">
        <v>33</v>
      </c>
      <c r="C46" s="19">
        <v>30</v>
      </c>
      <c r="D46" s="20">
        <f t="shared" si="0"/>
        <v>2100</v>
      </c>
      <c r="E46" s="32">
        <f t="shared" si="3"/>
        <v>939.0410958904109</v>
      </c>
      <c r="F46" s="20">
        <f t="shared" si="1"/>
        <v>180700</v>
      </c>
      <c r="G46" s="21">
        <f t="shared" si="2"/>
        <v>3039.041095890411</v>
      </c>
    </row>
    <row r="47" spans="2:7" ht="20.25">
      <c r="B47" s="19">
        <v>34</v>
      </c>
      <c r="C47" s="19">
        <v>30</v>
      </c>
      <c r="D47" s="20">
        <f t="shared" si="0"/>
        <v>2100</v>
      </c>
      <c r="E47" s="32">
        <f t="shared" si="3"/>
        <v>928.2534246575342</v>
      </c>
      <c r="F47" s="20">
        <f t="shared" si="1"/>
        <v>178600</v>
      </c>
      <c r="G47" s="21">
        <f t="shared" si="2"/>
        <v>3028.253424657534</v>
      </c>
    </row>
    <row r="48" spans="2:7" ht="20.25">
      <c r="B48" s="19">
        <v>35</v>
      </c>
      <c r="C48" s="19">
        <v>30</v>
      </c>
      <c r="D48" s="20">
        <f t="shared" si="0"/>
        <v>2100</v>
      </c>
      <c r="E48" s="32">
        <f t="shared" si="3"/>
        <v>917.4657534246576</v>
      </c>
      <c r="F48" s="20">
        <f t="shared" si="1"/>
        <v>176500</v>
      </c>
      <c r="G48" s="21">
        <f t="shared" si="2"/>
        <v>3017.4657534246576</v>
      </c>
    </row>
    <row r="49" spans="2:7" ht="20.25">
      <c r="B49" s="19">
        <v>36</v>
      </c>
      <c r="C49" s="19">
        <v>30</v>
      </c>
      <c r="D49" s="20">
        <f t="shared" si="0"/>
        <v>2100</v>
      </c>
      <c r="E49" s="32">
        <f t="shared" si="3"/>
        <v>906.6780821917808</v>
      </c>
      <c r="F49" s="20">
        <f t="shared" si="1"/>
        <v>174400</v>
      </c>
      <c r="G49" s="21">
        <f t="shared" si="2"/>
        <v>3006.678082191781</v>
      </c>
    </row>
    <row r="50" spans="2:7" ht="20.25">
      <c r="B50" s="19">
        <v>37</v>
      </c>
      <c r="C50" s="19">
        <v>30</v>
      </c>
      <c r="D50" s="20">
        <f t="shared" si="0"/>
        <v>2100</v>
      </c>
      <c r="E50" s="32">
        <f t="shared" si="3"/>
        <v>895.8904109589041</v>
      </c>
      <c r="F50" s="20">
        <f t="shared" si="1"/>
        <v>172300</v>
      </c>
      <c r="G50" s="21">
        <f t="shared" si="2"/>
        <v>2995.890410958904</v>
      </c>
    </row>
    <row r="51" spans="2:7" ht="20.25">
      <c r="B51" s="19">
        <v>38</v>
      </c>
      <c r="C51" s="19">
        <v>30</v>
      </c>
      <c r="D51" s="20">
        <f t="shared" si="0"/>
        <v>2100</v>
      </c>
      <c r="E51" s="32">
        <f t="shared" si="3"/>
        <v>885.1027397260274</v>
      </c>
      <c r="F51" s="20">
        <f t="shared" si="1"/>
        <v>170200</v>
      </c>
      <c r="G51" s="21">
        <f t="shared" si="2"/>
        <v>2985.1027397260273</v>
      </c>
    </row>
    <row r="52" spans="2:7" ht="20.25">
      <c r="B52" s="19">
        <v>39</v>
      </c>
      <c r="C52" s="19">
        <v>30</v>
      </c>
      <c r="D52" s="20">
        <f t="shared" si="0"/>
        <v>2100</v>
      </c>
      <c r="E52" s="32">
        <f t="shared" si="3"/>
        <v>874.3150684931506</v>
      </c>
      <c r="F52" s="20">
        <f t="shared" si="1"/>
        <v>168100</v>
      </c>
      <c r="G52" s="21">
        <f t="shared" si="2"/>
        <v>2974.3150684931506</v>
      </c>
    </row>
    <row r="53" spans="2:7" ht="20.25">
      <c r="B53" s="19">
        <v>40</v>
      </c>
      <c r="C53" s="19">
        <v>30</v>
      </c>
      <c r="D53" s="20">
        <f t="shared" si="0"/>
        <v>2100</v>
      </c>
      <c r="E53" s="32">
        <f t="shared" si="3"/>
        <v>863.527397260274</v>
      </c>
      <c r="F53" s="20">
        <f t="shared" si="1"/>
        <v>166000</v>
      </c>
      <c r="G53" s="21">
        <f t="shared" si="2"/>
        <v>2963.527397260274</v>
      </c>
    </row>
    <row r="54" spans="2:7" ht="20.25">
      <c r="B54" s="19">
        <v>41</v>
      </c>
      <c r="C54" s="19">
        <v>30</v>
      </c>
      <c r="D54" s="20">
        <f t="shared" si="0"/>
        <v>2100</v>
      </c>
      <c r="E54" s="32">
        <f t="shared" si="3"/>
        <v>852.7397260273973</v>
      </c>
      <c r="F54" s="20">
        <f t="shared" si="1"/>
        <v>163900</v>
      </c>
      <c r="G54" s="21">
        <f t="shared" si="2"/>
        <v>2952.7397260273974</v>
      </c>
    </row>
    <row r="55" spans="2:7" ht="20.25">
      <c r="B55" s="19">
        <v>42</v>
      </c>
      <c r="C55" s="19">
        <v>30</v>
      </c>
      <c r="D55" s="20">
        <f t="shared" si="0"/>
        <v>2100</v>
      </c>
      <c r="E55" s="32">
        <f t="shared" si="3"/>
        <v>841.9520547945206</v>
      </c>
      <c r="F55" s="20">
        <f t="shared" si="1"/>
        <v>161800</v>
      </c>
      <c r="G55" s="21">
        <f t="shared" si="2"/>
        <v>2941.9520547945203</v>
      </c>
    </row>
    <row r="56" spans="2:7" ht="20.25">
      <c r="B56" s="19">
        <v>43</v>
      </c>
      <c r="C56" s="19">
        <v>30</v>
      </c>
      <c r="D56" s="20">
        <f t="shared" si="0"/>
        <v>2100</v>
      </c>
      <c r="E56" s="32">
        <f t="shared" si="3"/>
        <v>831.1643835616438</v>
      </c>
      <c r="F56" s="20">
        <f t="shared" si="1"/>
        <v>159700</v>
      </c>
      <c r="G56" s="21">
        <f t="shared" si="2"/>
        <v>2931.1643835616437</v>
      </c>
    </row>
    <row r="57" spans="2:7" ht="20.25">
      <c r="B57" s="19">
        <v>44</v>
      </c>
      <c r="C57" s="19">
        <v>30</v>
      </c>
      <c r="D57" s="20">
        <f t="shared" si="0"/>
        <v>2100</v>
      </c>
      <c r="E57" s="32">
        <f t="shared" si="3"/>
        <v>820.3767123287671</v>
      </c>
      <c r="F57" s="20">
        <f t="shared" si="1"/>
        <v>157600</v>
      </c>
      <c r="G57" s="21">
        <f t="shared" si="2"/>
        <v>2920.376712328767</v>
      </c>
    </row>
    <row r="58" spans="2:7" ht="20.25">
      <c r="B58" s="19">
        <v>45</v>
      </c>
      <c r="C58" s="19">
        <v>30</v>
      </c>
      <c r="D58" s="20">
        <f t="shared" si="0"/>
        <v>2100</v>
      </c>
      <c r="E58" s="32">
        <f t="shared" si="3"/>
        <v>809.5890410958904</v>
      </c>
      <c r="F58" s="20">
        <f t="shared" si="1"/>
        <v>155500</v>
      </c>
      <c r="G58" s="21">
        <f t="shared" si="2"/>
        <v>2909.5890410958905</v>
      </c>
    </row>
    <row r="59" spans="2:7" ht="20.25">
      <c r="B59" s="19">
        <v>46</v>
      </c>
      <c r="C59" s="19">
        <v>30</v>
      </c>
      <c r="D59" s="20">
        <f t="shared" si="0"/>
        <v>2100</v>
      </c>
      <c r="E59" s="32">
        <f t="shared" si="3"/>
        <v>798.8013698630137</v>
      </c>
      <c r="F59" s="20">
        <f t="shared" si="1"/>
        <v>153400</v>
      </c>
      <c r="G59" s="21">
        <f t="shared" si="2"/>
        <v>2898.801369863014</v>
      </c>
    </row>
    <row r="60" spans="2:7" ht="20.25">
      <c r="B60" s="19">
        <v>47</v>
      </c>
      <c r="C60" s="19">
        <v>30</v>
      </c>
      <c r="D60" s="20">
        <f t="shared" si="0"/>
        <v>2100</v>
      </c>
      <c r="E60" s="32">
        <f t="shared" si="3"/>
        <v>788.013698630137</v>
      </c>
      <c r="F60" s="20">
        <f t="shared" si="1"/>
        <v>151300</v>
      </c>
      <c r="G60" s="21">
        <f t="shared" si="2"/>
        <v>2888.013698630137</v>
      </c>
    </row>
    <row r="61" spans="2:7" ht="20.25">
      <c r="B61" s="19">
        <v>48</v>
      </c>
      <c r="C61" s="19">
        <v>30</v>
      </c>
      <c r="D61" s="20">
        <f t="shared" si="0"/>
        <v>2100</v>
      </c>
      <c r="E61" s="32">
        <f t="shared" si="3"/>
        <v>777.2260273972603</v>
      </c>
      <c r="F61" s="20">
        <f t="shared" si="1"/>
        <v>149200</v>
      </c>
      <c r="G61" s="21">
        <f t="shared" si="2"/>
        <v>2877.22602739726</v>
      </c>
    </row>
    <row r="62" spans="2:7" ht="20.25">
      <c r="B62" s="19">
        <v>49</v>
      </c>
      <c r="C62" s="19">
        <v>30</v>
      </c>
      <c r="D62" s="20">
        <f t="shared" si="0"/>
        <v>2100</v>
      </c>
      <c r="E62" s="32">
        <f t="shared" si="3"/>
        <v>766.4383561643835</v>
      </c>
      <c r="F62" s="20">
        <f t="shared" si="1"/>
        <v>147100</v>
      </c>
      <c r="G62" s="21">
        <f t="shared" si="2"/>
        <v>2866.4383561643835</v>
      </c>
    </row>
    <row r="63" spans="2:7" ht="20.25">
      <c r="B63" s="19">
        <v>50</v>
      </c>
      <c r="C63" s="19">
        <v>30</v>
      </c>
      <c r="D63" s="20">
        <f t="shared" si="0"/>
        <v>2100</v>
      </c>
      <c r="E63" s="32">
        <f t="shared" si="3"/>
        <v>755.6506849315068</v>
      </c>
      <c r="F63" s="20">
        <f t="shared" si="1"/>
        <v>145000</v>
      </c>
      <c r="G63" s="21">
        <f t="shared" si="2"/>
        <v>2855.650684931507</v>
      </c>
    </row>
    <row r="64" spans="2:7" ht="20.25">
      <c r="B64" s="19">
        <v>51</v>
      </c>
      <c r="C64" s="19">
        <v>30</v>
      </c>
      <c r="D64" s="20">
        <f t="shared" si="0"/>
        <v>2100</v>
      </c>
      <c r="E64" s="32">
        <f t="shared" si="3"/>
        <v>744.8630136986301</v>
      </c>
      <c r="F64" s="20">
        <f t="shared" si="1"/>
        <v>142900</v>
      </c>
      <c r="G64" s="21">
        <f t="shared" si="2"/>
        <v>2844.8630136986303</v>
      </c>
    </row>
    <row r="65" spans="2:7" ht="20.25">
      <c r="B65" s="19">
        <v>52</v>
      </c>
      <c r="C65" s="19">
        <v>30</v>
      </c>
      <c r="D65" s="20">
        <f t="shared" si="0"/>
        <v>2100</v>
      </c>
      <c r="E65" s="32">
        <f t="shared" si="3"/>
        <v>734.0753424657535</v>
      </c>
      <c r="F65" s="20">
        <f t="shared" si="1"/>
        <v>140800</v>
      </c>
      <c r="G65" s="21">
        <f t="shared" si="2"/>
        <v>2834.0753424657532</v>
      </c>
    </row>
    <row r="66" spans="2:7" ht="20.25">
      <c r="B66" s="19">
        <v>53</v>
      </c>
      <c r="C66" s="19">
        <v>30</v>
      </c>
      <c r="D66" s="20">
        <f t="shared" si="0"/>
        <v>2100</v>
      </c>
      <c r="E66" s="32">
        <f t="shared" si="3"/>
        <v>723.2876712328767</v>
      </c>
      <c r="F66" s="20">
        <f t="shared" si="1"/>
        <v>138700</v>
      </c>
      <c r="G66" s="21">
        <f t="shared" si="2"/>
        <v>2823.2876712328766</v>
      </c>
    </row>
    <row r="67" spans="2:7" ht="20.25">
      <c r="B67" s="19">
        <v>54</v>
      </c>
      <c r="C67" s="19">
        <v>30</v>
      </c>
      <c r="D67" s="20">
        <f t="shared" si="0"/>
        <v>2100</v>
      </c>
      <c r="E67" s="32">
        <f t="shared" si="3"/>
        <v>712.5</v>
      </c>
      <c r="F67" s="20">
        <f t="shared" si="1"/>
        <v>136600</v>
      </c>
      <c r="G67" s="21">
        <f t="shared" si="2"/>
        <v>2812.5</v>
      </c>
    </row>
    <row r="68" spans="2:7" ht="20.25">
      <c r="B68" s="19">
        <v>55</v>
      </c>
      <c r="C68" s="19">
        <v>30</v>
      </c>
      <c r="D68" s="20">
        <f t="shared" si="0"/>
        <v>2100</v>
      </c>
      <c r="E68" s="32">
        <f t="shared" si="3"/>
        <v>701.7123287671233</v>
      </c>
      <c r="F68" s="20">
        <f t="shared" si="1"/>
        <v>134500</v>
      </c>
      <c r="G68" s="21">
        <f t="shared" si="2"/>
        <v>2801.7123287671234</v>
      </c>
    </row>
    <row r="69" spans="2:7" ht="20.25">
      <c r="B69" s="19">
        <v>56</v>
      </c>
      <c r="C69" s="19">
        <v>30</v>
      </c>
      <c r="D69" s="20">
        <f t="shared" si="0"/>
        <v>2100</v>
      </c>
      <c r="E69" s="32">
        <f t="shared" si="3"/>
        <v>690.9246575342465</v>
      </c>
      <c r="F69" s="20">
        <f t="shared" si="1"/>
        <v>132400</v>
      </c>
      <c r="G69" s="21">
        <f t="shared" si="2"/>
        <v>2790.9246575342468</v>
      </c>
    </row>
    <row r="70" spans="2:7" ht="20.25">
      <c r="B70" s="19">
        <v>57</v>
      </c>
      <c r="C70" s="19">
        <v>30</v>
      </c>
      <c r="D70" s="20">
        <f t="shared" si="0"/>
        <v>2100</v>
      </c>
      <c r="E70" s="32">
        <f t="shared" si="3"/>
        <v>680.1369863013699</v>
      </c>
      <c r="F70" s="20">
        <f t="shared" si="1"/>
        <v>130300</v>
      </c>
      <c r="G70" s="21">
        <f t="shared" si="2"/>
        <v>2780.1369863013697</v>
      </c>
    </row>
    <row r="71" spans="2:7" ht="20.25">
      <c r="B71" s="19">
        <v>58</v>
      </c>
      <c r="C71" s="19">
        <v>30</v>
      </c>
      <c r="D71" s="20">
        <f t="shared" si="0"/>
        <v>2100</v>
      </c>
      <c r="E71" s="32">
        <f t="shared" si="3"/>
        <v>669.3493150684932</v>
      </c>
      <c r="F71" s="20">
        <f t="shared" si="1"/>
        <v>128200</v>
      </c>
      <c r="G71" s="21">
        <f t="shared" si="2"/>
        <v>2769.349315068493</v>
      </c>
    </row>
    <row r="72" spans="2:7" ht="20.25">
      <c r="B72" s="19">
        <v>59</v>
      </c>
      <c r="C72" s="19">
        <v>30</v>
      </c>
      <c r="D72" s="20">
        <f t="shared" si="0"/>
        <v>2100</v>
      </c>
      <c r="E72" s="32">
        <f t="shared" si="3"/>
        <v>658.5616438356165</v>
      </c>
      <c r="F72" s="20">
        <f t="shared" si="1"/>
        <v>126100</v>
      </c>
      <c r="G72" s="21">
        <f t="shared" si="2"/>
        <v>2758.5616438356165</v>
      </c>
    </row>
    <row r="73" spans="2:7" ht="20.25">
      <c r="B73" s="19">
        <v>60</v>
      </c>
      <c r="C73" s="19">
        <v>30</v>
      </c>
      <c r="D73" s="20">
        <f t="shared" si="0"/>
        <v>2100</v>
      </c>
      <c r="E73" s="32">
        <f t="shared" si="3"/>
        <v>647.7739726027397</v>
      </c>
      <c r="F73" s="20">
        <f t="shared" si="1"/>
        <v>124000</v>
      </c>
      <c r="G73" s="21">
        <f t="shared" si="2"/>
        <v>2747.77397260274</v>
      </c>
    </row>
    <row r="74" spans="2:7" ht="20.25">
      <c r="B74" s="19">
        <v>61</v>
      </c>
      <c r="C74" s="19">
        <v>30</v>
      </c>
      <c r="D74" s="20">
        <f t="shared" si="0"/>
        <v>2100</v>
      </c>
      <c r="E74" s="32">
        <f t="shared" si="3"/>
        <v>636.986301369863</v>
      </c>
      <c r="F74" s="20">
        <f t="shared" si="1"/>
        <v>121900</v>
      </c>
      <c r="G74" s="21">
        <f t="shared" si="2"/>
        <v>2736.986301369863</v>
      </c>
    </row>
    <row r="75" spans="2:7" ht="20.25">
      <c r="B75" s="19">
        <v>62</v>
      </c>
      <c r="C75" s="19">
        <v>30</v>
      </c>
      <c r="D75" s="20">
        <f t="shared" si="0"/>
        <v>2100</v>
      </c>
      <c r="E75" s="32">
        <f t="shared" si="3"/>
        <v>626.1986301369863</v>
      </c>
      <c r="F75" s="20">
        <f t="shared" si="1"/>
        <v>119800</v>
      </c>
      <c r="G75" s="21">
        <f t="shared" si="2"/>
        <v>2726.198630136986</v>
      </c>
    </row>
    <row r="76" spans="2:7" ht="20.25">
      <c r="B76" s="19">
        <v>63</v>
      </c>
      <c r="C76" s="19">
        <v>30</v>
      </c>
      <c r="D76" s="20">
        <f t="shared" si="0"/>
        <v>2100</v>
      </c>
      <c r="E76" s="32">
        <f t="shared" si="3"/>
        <v>615.4109589041096</v>
      </c>
      <c r="F76" s="20">
        <f t="shared" si="1"/>
        <v>117700</v>
      </c>
      <c r="G76" s="21">
        <f t="shared" si="2"/>
        <v>2715.4109589041095</v>
      </c>
    </row>
    <row r="77" spans="2:7" ht="20.25">
      <c r="B77" s="19">
        <v>64</v>
      </c>
      <c r="C77" s="19">
        <v>30</v>
      </c>
      <c r="D77" s="20">
        <f t="shared" si="0"/>
        <v>2100</v>
      </c>
      <c r="E77" s="32">
        <f t="shared" si="3"/>
        <v>604.6232876712329</v>
      </c>
      <c r="F77" s="20">
        <f t="shared" si="1"/>
        <v>115600</v>
      </c>
      <c r="G77" s="21">
        <f t="shared" si="2"/>
        <v>2704.623287671233</v>
      </c>
    </row>
    <row r="78" spans="2:7" ht="20.25">
      <c r="B78" s="19">
        <v>65</v>
      </c>
      <c r="C78" s="19">
        <v>30</v>
      </c>
      <c r="D78" s="20">
        <f t="shared" si="0"/>
        <v>2100</v>
      </c>
      <c r="E78" s="32">
        <f t="shared" si="3"/>
        <v>593.8356164383562</v>
      </c>
      <c r="F78" s="20">
        <f t="shared" si="1"/>
        <v>113500</v>
      </c>
      <c r="G78" s="21">
        <f t="shared" si="2"/>
        <v>2693.8356164383563</v>
      </c>
    </row>
    <row r="79" spans="2:7" ht="20.25">
      <c r="B79" s="19">
        <v>66</v>
      </c>
      <c r="C79" s="19">
        <v>30</v>
      </c>
      <c r="D79" s="20">
        <f aca="true" t="shared" si="4" ref="D79:D142">$E$6</f>
        <v>2100</v>
      </c>
      <c r="E79" s="32">
        <f t="shared" si="3"/>
        <v>583.0479452054794</v>
      </c>
      <c r="F79" s="20">
        <f aca="true" t="shared" si="5" ref="F79:F142">SUM(F78-D79)</f>
        <v>111400</v>
      </c>
      <c r="G79" s="21">
        <f aca="true" t="shared" si="6" ref="G79:G142">D79+E79</f>
        <v>2683.0479452054797</v>
      </c>
    </row>
    <row r="80" spans="2:7" ht="20.25">
      <c r="B80" s="19">
        <v>67</v>
      </c>
      <c r="C80" s="19">
        <v>30</v>
      </c>
      <c r="D80" s="20">
        <f t="shared" si="4"/>
        <v>2100</v>
      </c>
      <c r="E80" s="32">
        <f aca="true" t="shared" si="7" ref="E80:E143">F79*$E$11/100*C80/365</f>
        <v>572.2602739726027</v>
      </c>
      <c r="F80" s="20">
        <f t="shared" si="5"/>
        <v>109300</v>
      </c>
      <c r="G80" s="21">
        <f t="shared" si="6"/>
        <v>2672.2602739726026</v>
      </c>
    </row>
    <row r="81" spans="2:7" ht="20.25">
      <c r="B81" s="19">
        <v>68</v>
      </c>
      <c r="C81" s="19">
        <v>30</v>
      </c>
      <c r="D81" s="20">
        <f t="shared" si="4"/>
        <v>2100</v>
      </c>
      <c r="E81" s="32">
        <f t="shared" si="7"/>
        <v>561.472602739726</v>
      </c>
      <c r="F81" s="20">
        <f t="shared" si="5"/>
        <v>107200</v>
      </c>
      <c r="G81" s="21">
        <f t="shared" si="6"/>
        <v>2661.472602739726</v>
      </c>
    </row>
    <row r="82" spans="2:7" ht="20.25">
      <c r="B82" s="19">
        <v>69</v>
      </c>
      <c r="C82" s="19">
        <v>30</v>
      </c>
      <c r="D82" s="20">
        <f t="shared" si="4"/>
        <v>2100</v>
      </c>
      <c r="E82" s="32">
        <f t="shared" si="7"/>
        <v>550.6849315068494</v>
      </c>
      <c r="F82" s="20">
        <f t="shared" si="5"/>
        <v>105100</v>
      </c>
      <c r="G82" s="21">
        <f t="shared" si="6"/>
        <v>2650.6849315068494</v>
      </c>
    </row>
    <row r="83" spans="2:7" ht="20.25">
      <c r="B83" s="19">
        <v>70</v>
      </c>
      <c r="C83" s="19">
        <v>30</v>
      </c>
      <c r="D83" s="20">
        <f t="shared" si="4"/>
        <v>2100</v>
      </c>
      <c r="E83" s="32">
        <f t="shared" si="7"/>
        <v>539.8972602739726</v>
      </c>
      <c r="F83" s="20">
        <f t="shared" si="5"/>
        <v>103000</v>
      </c>
      <c r="G83" s="21">
        <f t="shared" si="6"/>
        <v>2639.8972602739727</v>
      </c>
    </row>
    <row r="84" spans="2:7" ht="20.25">
      <c r="B84" s="19">
        <v>71</v>
      </c>
      <c r="C84" s="19">
        <v>30</v>
      </c>
      <c r="D84" s="20">
        <f t="shared" si="4"/>
        <v>2100</v>
      </c>
      <c r="E84" s="32">
        <f t="shared" si="7"/>
        <v>529.1095890410959</v>
      </c>
      <c r="F84" s="20">
        <f t="shared" si="5"/>
        <v>100900</v>
      </c>
      <c r="G84" s="21">
        <f t="shared" si="6"/>
        <v>2629.109589041096</v>
      </c>
    </row>
    <row r="85" spans="2:7" ht="20.25">
      <c r="B85" s="19">
        <v>72</v>
      </c>
      <c r="C85" s="19">
        <v>30</v>
      </c>
      <c r="D85" s="20">
        <f t="shared" si="4"/>
        <v>2100</v>
      </c>
      <c r="E85" s="32">
        <f t="shared" si="7"/>
        <v>518.3219178082192</v>
      </c>
      <c r="F85" s="20">
        <f t="shared" si="5"/>
        <v>98800</v>
      </c>
      <c r="G85" s="21">
        <f t="shared" si="6"/>
        <v>2618.321917808219</v>
      </c>
    </row>
    <row r="86" spans="2:7" ht="20.25">
      <c r="B86" s="19">
        <v>73</v>
      </c>
      <c r="C86" s="19">
        <v>30</v>
      </c>
      <c r="D86" s="20">
        <f t="shared" si="4"/>
        <v>2100</v>
      </c>
      <c r="E86" s="32">
        <f t="shared" si="7"/>
        <v>507.5342465753425</v>
      </c>
      <c r="F86" s="20">
        <f t="shared" si="5"/>
        <v>96700</v>
      </c>
      <c r="G86" s="21">
        <f t="shared" si="6"/>
        <v>2607.5342465753424</v>
      </c>
    </row>
    <row r="87" spans="2:7" ht="20.25">
      <c r="B87" s="19">
        <v>74</v>
      </c>
      <c r="C87" s="19">
        <v>30</v>
      </c>
      <c r="D87" s="20">
        <f t="shared" si="4"/>
        <v>2100</v>
      </c>
      <c r="E87" s="32">
        <f t="shared" si="7"/>
        <v>496.74657534246575</v>
      </c>
      <c r="F87" s="20">
        <f t="shared" si="5"/>
        <v>94600</v>
      </c>
      <c r="G87" s="21">
        <f t="shared" si="6"/>
        <v>2596.746575342466</v>
      </c>
    </row>
    <row r="88" spans="2:7" ht="20.25">
      <c r="B88" s="19">
        <v>75</v>
      </c>
      <c r="C88" s="19">
        <v>30</v>
      </c>
      <c r="D88" s="20">
        <f t="shared" si="4"/>
        <v>2100</v>
      </c>
      <c r="E88" s="32">
        <f t="shared" si="7"/>
        <v>485.958904109589</v>
      </c>
      <c r="F88" s="20">
        <f t="shared" si="5"/>
        <v>92500</v>
      </c>
      <c r="G88" s="21">
        <f t="shared" si="6"/>
        <v>2585.958904109589</v>
      </c>
    </row>
    <row r="89" spans="2:7" ht="20.25">
      <c r="B89" s="19">
        <v>76</v>
      </c>
      <c r="C89" s="19">
        <v>30</v>
      </c>
      <c r="D89" s="20">
        <f t="shared" si="4"/>
        <v>2100</v>
      </c>
      <c r="E89" s="32">
        <f t="shared" si="7"/>
        <v>475.17123287671234</v>
      </c>
      <c r="F89" s="20">
        <f t="shared" si="5"/>
        <v>90400</v>
      </c>
      <c r="G89" s="21">
        <f t="shared" si="6"/>
        <v>2575.1712328767126</v>
      </c>
    </row>
    <row r="90" spans="2:7" ht="20.25">
      <c r="B90" s="19">
        <v>77</v>
      </c>
      <c r="C90" s="19">
        <v>30</v>
      </c>
      <c r="D90" s="20">
        <f t="shared" si="4"/>
        <v>2100</v>
      </c>
      <c r="E90" s="32">
        <f t="shared" si="7"/>
        <v>464.3835616438356</v>
      </c>
      <c r="F90" s="20">
        <f t="shared" si="5"/>
        <v>88300</v>
      </c>
      <c r="G90" s="21">
        <f t="shared" si="6"/>
        <v>2564.3835616438355</v>
      </c>
    </row>
    <row r="91" spans="2:7" ht="20.25">
      <c r="B91" s="19">
        <v>78</v>
      </c>
      <c r="C91" s="19">
        <v>30</v>
      </c>
      <c r="D91" s="20">
        <f t="shared" si="4"/>
        <v>2100</v>
      </c>
      <c r="E91" s="32">
        <f t="shared" si="7"/>
        <v>453.59589041095893</v>
      </c>
      <c r="F91" s="20">
        <f t="shared" si="5"/>
        <v>86200</v>
      </c>
      <c r="G91" s="21">
        <f t="shared" si="6"/>
        <v>2553.595890410959</v>
      </c>
    </row>
    <row r="92" spans="2:7" ht="20.25">
      <c r="B92" s="19">
        <v>79</v>
      </c>
      <c r="C92" s="19">
        <v>30</v>
      </c>
      <c r="D92" s="20">
        <f t="shared" si="4"/>
        <v>2100</v>
      </c>
      <c r="E92" s="32">
        <f t="shared" si="7"/>
        <v>442.8082191780822</v>
      </c>
      <c r="F92" s="20">
        <f t="shared" si="5"/>
        <v>84100</v>
      </c>
      <c r="G92" s="21">
        <f t="shared" si="6"/>
        <v>2542.8082191780823</v>
      </c>
    </row>
    <row r="93" spans="2:7" ht="20.25">
      <c r="B93" s="19">
        <v>80</v>
      </c>
      <c r="C93" s="19">
        <v>30</v>
      </c>
      <c r="D93" s="20">
        <f t="shared" si="4"/>
        <v>2100</v>
      </c>
      <c r="E93" s="32">
        <f t="shared" si="7"/>
        <v>432.02054794520546</v>
      </c>
      <c r="F93" s="20">
        <f t="shared" si="5"/>
        <v>82000</v>
      </c>
      <c r="G93" s="21">
        <f t="shared" si="6"/>
        <v>2532.0205479452056</v>
      </c>
    </row>
    <row r="94" spans="2:7" ht="20.25">
      <c r="B94" s="19">
        <v>81</v>
      </c>
      <c r="C94" s="19">
        <v>30</v>
      </c>
      <c r="D94" s="20">
        <f t="shared" si="4"/>
        <v>2100</v>
      </c>
      <c r="E94" s="32">
        <f t="shared" si="7"/>
        <v>421.2328767123288</v>
      </c>
      <c r="F94" s="20">
        <f t="shared" si="5"/>
        <v>79900</v>
      </c>
      <c r="G94" s="21">
        <f t="shared" si="6"/>
        <v>2521.232876712329</v>
      </c>
    </row>
    <row r="95" spans="2:7" ht="20.25">
      <c r="B95" s="19">
        <v>82</v>
      </c>
      <c r="C95" s="19">
        <v>30</v>
      </c>
      <c r="D95" s="20">
        <f t="shared" si="4"/>
        <v>2100</v>
      </c>
      <c r="E95" s="32">
        <f t="shared" si="7"/>
        <v>410.44520547945206</v>
      </c>
      <c r="F95" s="20">
        <f t="shared" si="5"/>
        <v>77800</v>
      </c>
      <c r="G95" s="21">
        <f t="shared" si="6"/>
        <v>2510.445205479452</v>
      </c>
    </row>
    <row r="96" spans="2:7" ht="20.25">
      <c r="B96" s="19">
        <v>83</v>
      </c>
      <c r="C96" s="19">
        <v>30</v>
      </c>
      <c r="D96" s="20">
        <f t="shared" si="4"/>
        <v>2100</v>
      </c>
      <c r="E96" s="32">
        <f t="shared" si="7"/>
        <v>399.6575342465753</v>
      </c>
      <c r="F96" s="20">
        <f t="shared" si="5"/>
        <v>75700</v>
      </c>
      <c r="G96" s="21">
        <f t="shared" si="6"/>
        <v>2499.6575342465753</v>
      </c>
    </row>
    <row r="97" spans="2:7" ht="20.25">
      <c r="B97" s="19">
        <v>84</v>
      </c>
      <c r="C97" s="19">
        <v>30</v>
      </c>
      <c r="D97" s="20">
        <f t="shared" si="4"/>
        <v>2100</v>
      </c>
      <c r="E97" s="32">
        <f t="shared" si="7"/>
        <v>388.86986301369865</v>
      </c>
      <c r="F97" s="20">
        <f t="shared" si="5"/>
        <v>73600</v>
      </c>
      <c r="G97" s="21">
        <f t="shared" si="6"/>
        <v>2488.8698630136987</v>
      </c>
    </row>
    <row r="98" spans="2:7" ht="20.25">
      <c r="B98" s="19">
        <v>85</v>
      </c>
      <c r="C98" s="19">
        <v>30</v>
      </c>
      <c r="D98" s="20">
        <f t="shared" si="4"/>
        <v>2100</v>
      </c>
      <c r="E98" s="32">
        <f t="shared" si="7"/>
        <v>378.0821917808219</v>
      </c>
      <c r="F98" s="20">
        <f t="shared" si="5"/>
        <v>71500</v>
      </c>
      <c r="G98" s="21">
        <f t="shared" si="6"/>
        <v>2478.082191780822</v>
      </c>
    </row>
    <row r="99" spans="2:7" ht="20.25">
      <c r="B99" s="19">
        <v>86</v>
      </c>
      <c r="C99" s="19">
        <v>30</v>
      </c>
      <c r="D99" s="20">
        <f t="shared" si="4"/>
        <v>2100</v>
      </c>
      <c r="E99" s="32">
        <f t="shared" si="7"/>
        <v>367.2945205479452</v>
      </c>
      <c r="F99" s="20">
        <f t="shared" si="5"/>
        <v>69400</v>
      </c>
      <c r="G99" s="21">
        <f t="shared" si="6"/>
        <v>2467.294520547945</v>
      </c>
    </row>
    <row r="100" spans="2:7" ht="20.25">
      <c r="B100" s="19">
        <v>87</v>
      </c>
      <c r="C100" s="19">
        <v>30</v>
      </c>
      <c r="D100" s="20">
        <f t="shared" si="4"/>
        <v>2100</v>
      </c>
      <c r="E100" s="32">
        <f t="shared" si="7"/>
        <v>356.5068493150685</v>
      </c>
      <c r="F100" s="20">
        <f t="shared" si="5"/>
        <v>67300</v>
      </c>
      <c r="G100" s="21">
        <f t="shared" si="6"/>
        <v>2456.5068493150684</v>
      </c>
    </row>
    <row r="101" spans="2:7" ht="20.25">
      <c r="B101" s="19">
        <v>88</v>
      </c>
      <c r="C101" s="19">
        <v>30</v>
      </c>
      <c r="D101" s="20">
        <f t="shared" si="4"/>
        <v>2100</v>
      </c>
      <c r="E101" s="32">
        <f t="shared" si="7"/>
        <v>345.7191780821918</v>
      </c>
      <c r="F101" s="20">
        <f t="shared" si="5"/>
        <v>65200</v>
      </c>
      <c r="G101" s="21">
        <f t="shared" si="6"/>
        <v>2445.719178082192</v>
      </c>
    </row>
    <row r="102" spans="2:7" ht="20.25">
      <c r="B102" s="19">
        <v>89</v>
      </c>
      <c r="C102" s="19">
        <v>30</v>
      </c>
      <c r="D102" s="20">
        <f t="shared" si="4"/>
        <v>2100</v>
      </c>
      <c r="E102" s="32">
        <f t="shared" si="7"/>
        <v>334.93150684931504</v>
      </c>
      <c r="F102" s="20">
        <f t="shared" si="5"/>
        <v>63100</v>
      </c>
      <c r="G102" s="21">
        <f t="shared" si="6"/>
        <v>2434.931506849315</v>
      </c>
    </row>
    <row r="103" spans="2:7" ht="20.25">
      <c r="B103" s="19">
        <v>90</v>
      </c>
      <c r="C103" s="19">
        <v>30</v>
      </c>
      <c r="D103" s="20">
        <f t="shared" si="4"/>
        <v>2100</v>
      </c>
      <c r="E103" s="32">
        <f t="shared" si="7"/>
        <v>324.14383561643837</v>
      </c>
      <c r="F103" s="20">
        <f t="shared" si="5"/>
        <v>61000</v>
      </c>
      <c r="G103" s="21">
        <f t="shared" si="6"/>
        <v>2424.1438356164385</v>
      </c>
    </row>
    <row r="104" spans="2:7" ht="20.25">
      <c r="B104" s="19">
        <v>91</v>
      </c>
      <c r="C104" s="19">
        <v>30</v>
      </c>
      <c r="D104" s="20">
        <f t="shared" si="4"/>
        <v>2100</v>
      </c>
      <c r="E104" s="32">
        <f t="shared" si="7"/>
        <v>313.35616438356163</v>
      </c>
      <c r="F104" s="20">
        <f t="shared" si="5"/>
        <v>58900</v>
      </c>
      <c r="G104" s="21">
        <f t="shared" si="6"/>
        <v>2413.3561643835615</v>
      </c>
    </row>
    <row r="105" spans="2:7" ht="20.25">
      <c r="B105" s="19">
        <v>92</v>
      </c>
      <c r="C105" s="19">
        <v>30</v>
      </c>
      <c r="D105" s="20">
        <f t="shared" si="4"/>
        <v>2100</v>
      </c>
      <c r="E105" s="32">
        <f t="shared" si="7"/>
        <v>302.56849315068496</v>
      </c>
      <c r="F105" s="20">
        <f t="shared" si="5"/>
        <v>56800</v>
      </c>
      <c r="G105" s="21">
        <f t="shared" si="6"/>
        <v>2402.568493150685</v>
      </c>
    </row>
    <row r="106" spans="2:7" ht="20.25">
      <c r="B106" s="19">
        <v>93</v>
      </c>
      <c r="C106" s="19">
        <v>30</v>
      </c>
      <c r="D106" s="20">
        <f t="shared" si="4"/>
        <v>2100</v>
      </c>
      <c r="E106" s="32">
        <f t="shared" si="7"/>
        <v>291.7808219178082</v>
      </c>
      <c r="F106" s="20">
        <f t="shared" si="5"/>
        <v>54700</v>
      </c>
      <c r="G106" s="21">
        <f t="shared" si="6"/>
        <v>2391.780821917808</v>
      </c>
    </row>
    <row r="107" spans="2:7" ht="20.25">
      <c r="B107" s="19">
        <v>94</v>
      </c>
      <c r="C107" s="19">
        <v>30</v>
      </c>
      <c r="D107" s="20">
        <f t="shared" si="4"/>
        <v>2100</v>
      </c>
      <c r="E107" s="32">
        <f t="shared" si="7"/>
        <v>280.9931506849315</v>
      </c>
      <c r="F107" s="20">
        <f t="shared" si="5"/>
        <v>52600</v>
      </c>
      <c r="G107" s="21">
        <f t="shared" si="6"/>
        <v>2380.9931506849316</v>
      </c>
    </row>
    <row r="108" spans="2:7" ht="20.25">
      <c r="B108" s="19">
        <v>95</v>
      </c>
      <c r="C108" s="19">
        <v>30</v>
      </c>
      <c r="D108" s="20">
        <f t="shared" si="4"/>
        <v>2100</v>
      </c>
      <c r="E108" s="32">
        <f t="shared" si="7"/>
        <v>270.2054794520548</v>
      </c>
      <c r="F108" s="20">
        <f t="shared" si="5"/>
        <v>50500</v>
      </c>
      <c r="G108" s="21">
        <f t="shared" si="6"/>
        <v>2370.205479452055</v>
      </c>
    </row>
    <row r="109" spans="2:7" ht="20.25">
      <c r="B109" s="19">
        <v>96</v>
      </c>
      <c r="C109" s="19">
        <v>30</v>
      </c>
      <c r="D109" s="20">
        <f t="shared" si="4"/>
        <v>2100</v>
      </c>
      <c r="E109" s="32">
        <f t="shared" si="7"/>
        <v>259.4178082191781</v>
      </c>
      <c r="F109" s="20">
        <f t="shared" si="5"/>
        <v>48400</v>
      </c>
      <c r="G109" s="21">
        <f t="shared" si="6"/>
        <v>2359.417808219178</v>
      </c>
    </row>
    <row r="110" spans="2:7" ht="20.25">
      <c r="B110" s="19">
        <v>97</v>
      </c>
      <c r="C110" s="19">
        <v>30</v>
      </c>
      <c r="D110" s="20">
        <f t="shared" si="4"/>
        <v>2100</v>
      </c>
      <c r="E110" s="32">
        <f t="shared" si="7"/>
        <v>248.63013698630138</v>
      </c>
      <c r="F110" s="20">
        <f t="shared" si="5"/>
        <v>46300</v>
      </c>
      <c r="G110" s="21">
        <f t="shared" si="6"/>
        <v>2348.6301369863013</v>
      </c>
    </row>
    <row r="111" spans="2:7" ht="20.25">
      <c r="B111" s="19">
        <v>98</v>
      </c>
      <c r="C111" s="19">
        <v>30</v>
      </c>
      <c r="D111" s="20">
        <f t="shared" si="4"/>
        <v>2100</v>
      </c>
      <c r="E111" s="32">
        <f t="shared" si="7"/>
        <v>237.84246575342465</v>
      </c>
      <c r="F111" s="20">
        <f t="shared" si="5"/>
        <v>44200</v>
      </c>
      <c r="G111" s="21">
        <f t="shared" si="6"/>
        <v>2337.8424657534247</v>
      </c>
    </row>
    <row r="112" spans="2:7" ht="20.25">
      <c r="B112" s="19">
        <v>99</v>
      </c>
      <c r="C112" s="19">
        <v>30</v>
      </c>
      <c r="D112" s="20">
        <f t="shared" si="4"/>
        <v>2100</v>
      </c>
      <c r="E112" s="32">
        <f t="shared" si="7"/>
        <v>227.05479452054794</v>
      </c>
      <c r="F112" s="20">
        <f t="shared" si="5"/>
        <v>42100</v>
      </c>
      <c r="G112" s="21">
        <f t="shared" si="6"/>
        <v>2327.054794520548</v>
      </c>
    </row>
    <row r="113" spans="2:7" ht="20.25">
      <c r="B113" s="19">
        <v>100</v>
      </c>
      <c r="C113" s="19">
        <v>30</v>
      </c>
      <c r="D113" s="20">
        <f t="shared" si="4"/>
        <v>2100</v>
      </c>
      <c r="E113" s="32">
        <f t="shared" si="7"/>
        <v>216.26712328767124</v>
      </c>
      <c r="F113" s="20">
        <f t="shared" si="5"/>
        <v>40000</v>
      </c>
      <c r="G113" s="21">
        <f t="shared" si="6"/>
        <v>2316.2671232876714</v>
      </c>
    </row>
    <row r="114" spans="2:7" ht="20.25">
      <c r="B114" s="19">
        <v>101</v>
      </c>
      <c r="C114" s="19">
        <v>30</v>
      </c>
      <c r="D114" s="20">
        <f t="shared" si="4"/>
        <v>2100</v>
      </c>
      <c r="E114" s="32">
        <f t="shared" si="7"/>
        <v>205.4794520547945</v>
      </c>
      <c r="F114" s="20">
        <f t="shared" si="5"/>
        <v>37900</v>
      </c>
      <c r="G114" s="21">
        <f t="shared" si="6"/>
        <v>2305.4794520547944</v>
      </c>
    </row>
    <row r="115" spans="2:7" ht="20.25">
      <c r="B115" s="19">
        <v>102</v>
      </c>
      <c r="C115" s="19">
        <v>30</v>
      </c>
      <c r="D115" s="20">
        <f t="shared" si="4"/>
        <v>2100</v>
      </c>
      <c r="E115" s="32">
        <f t="shared" si="7"/>
        <v>194.6917808219178</v>
      </c>
      <c r="F115" s="20">
        <f t="shared" si="5"/>
        <v>35800</v>
      </c>
      <c r="G115" s="21">
        <f t="shared" si="6"/>
        <v>2294.6917808219177</v>
      </c>
    </row>
    <row r="116" spans="2:7" ht="20.25">
      <c r="B116" s="19">
        <v>103</v>
      </c>
      <c r="C116" s="19">
        <v>30</v>
      </c>
      <c r="D116" s="20">
        <f t="shared" si="4"/>
        <v>2100</v>
      </c>
      <c r="E116" s="32">
        <f t="shared" si="7"/>
        <v>183.9041095890411</v>
      </c>
      <c r="F116" s="20">
        <f t="shared" si="5"/>
        <v>33700</v>
      </c>
      <c r="G116" s="21">
        <f t="shared" si="6"/>
        <v>2283.904109589041</v>
      </c>
    </row>
    <row r="117" spans="2:7" ht="20.25">
      <c r="B117" s="19">
        <v>104</v>
      </c>
      <c r="C117" s="19">
        <v>30</v>
      </c>
      <c r="D117" s="20">
        <f t="shared" si="4"/>
        <v>2100</v>
      </c>
      <c r="E117" s="32">
        <f t="shared" si="7"/>
        <v>173.1164383561644</v>
      </c>
      <c r="F117" s="20">
        <f t="shared" si="5"/>
        <v>31600</v>
      </c>
      <c r="G117" s="21">
        <f t="shared" si="6"/>
        <v>2273.1164383561645</v>
      </c>
    </row>
    <row r="118" spans="2:7" ht="20.25">
      <c r="B118" s="19">
        <v>105</v>
      </c>
      <c r="C118" s="19">
        <v>30</v>
      </c>
      <c r="D118" s="20">
        <f t="shared" si="4"/>
        <v>2100</v>
      </c>
      <c r="E118" s="32">
        <f t="shared" si="7"/>
        <v>162.32876712328766</v>
      </c>
      <c r="F118" s="20">
        <f t="shared" si="5"/>
        <v>29500</v>
      </c>
      <c r="G118" s="21">
        <f t="shared" si="6"/>
        <v>2262.3287671232874</v>
      </c>
    </row>
    <row r="119" spans="2:7" ht="20.25">
      <c r="B119" s="19">
        <v>106</v>
      </c>
      <c r="C119" s="19">
        <v>30</v>
      </c>
      <c r="D119" s="20">
        <f t="shared" si="4"/>
        <v>2100</v>
      </c>
      <c r="E119" s="32">
        <f t="shared" si="7"/>
        <v>151.54109589041096</v>
      </c>
      <c r="F119" s="20">
        <f t="shared" si="5"/>
        <v>27400</v>
      </c>
      <c r="G119" s="21">
        <f t="shared" si="6"/>
        <v>2251.541095890411</v>
      </c>
    </row>
    <row r="120" spans="2:7" ht="20.25">
      <c r="B120" s="19">
        <v>107</v>
      </c>
      <c r="C120" s="19">
        <v>30</v>
      </c>
      <c r="D120" s="20">
        <f t="shared" si="4"/>
        <v>2100</v>
      </c>
      <c r="E120" s="32">
        <f t="shared" si="7"/>
        <v>140.75342465753425</v>
      </c>
      <c r="F120" s="20">
        <f t="shared" si="5"/>
        <v>25300</v>
      </c>
      <c r="G120" s="21">
        <f t="shared" si="6"/>
        <v>2240.753424657534</v>
      </c>
    </row>
    <row r="121" spans="2:7" ht="20.25">
      <c r="B121" s="19">
        <v>108</v>
      </c>
      <c r="C121" s="19">
        <v>30</v>
      </c>
      <c r="D121" s="20">
        <f t="shared" si="4"/>
        <v>2100</v>
      </c>
      <c r="E121" s="32">
        <f t="shared" si="7"/>
        <v>129.96575342465752</v>
      </c>
      <c r="F121" s="20">
        <f t="shared" si="5"/>
        <v>23200</v>
      </c>
      <c r="G121" s="21">
        <f t="shared" si="6"/>
        <v>2229.9657534246576</v>
      </c>
    </row>
    <row r="122" spans="2:7" ht="20.25">
      <c r="B122" s="19">
        <v>109</v>
      </c>
      <c r="C122" s="19">
        <v>30</v>
      </c>
      <c r="D122" s="20">
        <f t="shared" si="4"/>
        <v>2100</v>
      </c>
      <c r="E122" s="32">
        <f t="shared" si="7"/>
        <v>119.17808219178082</v>
      </c>
      <c r="F122" s="20">
        <f t="shared" si="5"/>
        <v>21100</v>
      </c>
      <c r="G122" s="21">
        <f t="shared" si="6"/>
        <v>2219.178082191781</v>
      </c>
    </row>
    <row r="123" spans="2:7" ht="20.25">
      <c r="B123" s="19">
        <v>110</v>
      </c>
      <c r="C123" s="19">
        <v>30</v>
      </c>
      <c r="D123" s="20">
        <f t="shared" si="4"/>
        <v>2100</v>
      </c>
      <c r="E123" s="32">
        <f t="shared" si="7"/>
        <v>108.39041095890411</v>
      </c>
      <c r="F123" s="20">
        <f t="shared" si="5"/>
        <v>19000</v>
      </c>
      <c r="G123" s="21">
        <f t="shared" si="6"/>
        <v>2208.390410958904</v>
      </c>
    </row>
    <row r="124" spans="2:7" ht="20.25">
      <c r="B124" s="19">
        <v>111</v>
      </c>
      <c r="C124" s="19">
        <v>30</v>
      </c>
      <c r="D124" s="20">
        <f t="shared" si="4"/>
        <v>2100</v>
      </c>
      <c r="E124" s="32">
        <f t="shared" si="7"/>
        <v>97.6027397260274</v>
      </c>
      <c r="F124" s="20">
        <f t="shared" si="5"/>
        <v>16900</v>
      </c>
      <c r="G124" s="21">
        <f t="shared" si="6"/>
        <v>2197.6027397260273</v>
      </c>
    </row>
    <row r="125" spans="2:7" ht="20.25">
      <c r="B125" s="19">
        <v>112</v>
      </c>
      <c r="C125" s="19">
        <v>30</v>
      </c>
      <c r="D125" s="20">
        <f t="shared" si="4"/>
        <v>2100</v>
      </c>
      <c r="E125" s="32">
        <f t="shared" si="7"/>
        <v>86.81506849315069</v>
      </c>
      <c r="F125" s="20">
        <f t="shared" si="5"/>
        <v>14800</v>
      </c>
      <c r="G125" s="21">
        <f t="shared" si="6"/>
        <v>2186.8150684931506</v>
      </c>
    </row>
    <row r="126" spans="2:7" ht="20.25">
      <c r="B126" s="19">
        <v>113</v>
      </c>
      <c r="C126" s="19">
        <v>30</v>
      </c>
      <c r="D126" s="20">
        <f t="shared" si="4"/>
        <v>2100</v>
      </c>
      <c r="E126" s="32">
        <f t="shared" si="7"/>
        <v>76.02739726027397</v>
      </c>
      <c r="F126" s="20">
        <f t="shared" si="5"/>
        <v>12700</v>
      </c>
      <c r="G126" s="21">
        <f t="shared" si="6"/>
        <v>2176.027397260274</v>
      </c>
    </row>
    <row r="127" spans="2:7" ht="20.25">
      <c r="B127" s="19">
        <v>114</v>
      </c>
      <c r="C127" s="19">
        <v>30</v>
      </c>
      <c r="D127" s="20">
        <f t="shared" si="4"/>
        <v>2100</v>
      </c>
      <c r="E127" s="32">
        <f t="shared" si="7"/>
        <v>65.23972602739725</v>
      </c>
      <c r="F127" s="20">
        <f t="shared" si="5"/>
        <v>10600</v>
      </c>
      <c r="G127" s="21">
        <f t="shared" si="6"/>
        <v>2165.2397260273974</v>
      </c>
    </row>
    <row r="128" spans="2:7" ht="20.25">
      <c r="B128" s="19">
        <v>115</v>
      </c>
      <c r="C128" s="19">
        <v>30</v>
      </c>
      <c r="D128" s="20">
        <f t="shared" si="4"/>
        <v>2100</v>
      </c>
      <c r="E128" s="32">
        <f t="shared" si="7"/>
        <v>54.45205479452055</v>
      </c>
      <c r="F128" s="20">
        <f t="shared" si="5"/>
        <v>8500</v>
      </c>
      <c r="G128" s="21">
        <f t="shared" si="6"/>
        <v>2154.4520547945203</v>
      </c>
    </row>
    <row r="129" spans="2:7" ht="20.25">
      <c r="B129" s="19">
        <v>116</v>
      </c>
      <c r="C129" s="19">
        <v>30</v>
      </c>
      <c r="D129" s="20">
        <f t="shared" si="4"/>
        <v>2100</v>
      </c>
      <c r="E129" s="32">
        <f t="shared" si="7"/>
        <v>43.66438356164384</v>
      </c>
      <c r="F129" s="20">
        <f t="shared" si="5"/>
        <v>6400</v>
      </c>
      <c r="G129" s="21">
        <f t="shared" si="6"/>
        <v>2143.6643835616437</v>
      </c>
    </row>
    <row r="130" spans="2:7" ht="20.25">
      <c r="B130" s="19">
        <v>117</v>
      </c>
      <c r="C130" s="19">
        <v>30</v>
      </c>
      <c r="D130" s="20">
        <f t="shared" si="4"/>
        <v>2100</v>
      </c>
      <c r="E130" s="32">
        <f t="shared" si="7"/>
        <v>32.87671232876713</v>
      </c>
      <c r="F130" s="20">
        <f t="shared" si="5"/>
        <v>4300</v>
      </c>
      <c r="G130" s="21">
        <f t="shared" si="6"/>
        <v>2132.876712328767</v>
      </c>
    </row>
    <row r="131" spans="2:7" ht="20.25">
      <c r="B131" s="19">
        <v>118</v>
      </c>
      <c r="C131" s="19">
        <v>30</v>
      </c>
      <c r="D131" s="20">
        <f t="shared" si="4"/>
        <v>2100</v>
      </c>
      <c r="E131" s="32">
        <f t="shared" si="7"/>
        <v>22.089041095890412</v>
      </c>
      <c r="F131" s="20">
        <f t="shared" si="5"/>
        <v>2200</v>
      </c>
      <c r="G131" s="21">
        <f t="shared" si="6"/>
        <v>2122.0890410958905</v>
      </c>
    </row>
    <row r="132" spans="2:7" ht="20.25">
      <c r="B132" s="19">
        <v>119</v>
      </c>
      <c r="C132" s="19">
        <v>30</v>
      </c>
      <c r="D132" s="20">
        <f t="shared" si="4"/>
        <v>2100</v>
      </c>
      <c r="E132" s="32">
        <f t="shared" si="7"/>
        <v>11.301369863013699</v>
      </c>
      <c r="F132" s="20">
        <f t="shared" si="5"/>
        <v>100</v>
      </c>
      <c r="G132" s="21">
        <f t="shared" si="6"/>
        <v>2111.301369863014</v>
      </c>
    </row>
    <row r="133" spans="2:7" ht="20.25">
      <c r="B133" s="19">
        <v>120</v>
      </c>
      <c r="C133" s="19">
        <v>30</v>
      </c>
      <c r="D133" s="20">
        <f t="shared" si="4"/>
        <v>2100</v>
      </c>
      <c r="E133" s="32">
        <f t="shared" si="7"/>
        <v>0.5136986301369864</v>
      </c>
      <c r="F133" s="20">
        <f t="shared" si="5"/>
        <v>-2000</v>
      </c>
      <c r="G133" s="21">
        <f t="shared" si="6"/>
        <v>2100.513698630137</v>
      </c>
    </row>
    <row r="134" spans="2:7" ht="20.25">
      <c r="B134" s="19">
        <v>121</v>
      </c>
      <c r="C134" s="19">
        <v>30</v>
      </c>
      <c r="D134" s="20">
        <f t="shared" si="4"/>
        <v>2100</v>
      </c>
      <c r="E134" s="32">
        <f t="shared" si="7"/>
        <v>-10.273972602739725</v>
      </c>
      <c r="F134" s="20">
        <f t="shared" si="5"/>
        <v>-4100</v>
      </c>
      <c r="G134" s="21">
        <f t="shared" si="6"/>
        <v>2089.72602739726</v>
      </c>
    </row>
    <row r="135" spans="2:7" ht="20.25">
      <c r="B135" s="19">
        <v>122</v>
      </c>
      <c r="C135" s="19">
        <v>30</v>
      </c>
      <c r="D135" s="20">
        <f t="shared" si="4"/>
        <v>2100</v>
      </c>
      <c r="E135" s="32">
        <f t="shared" si="7"/>
        <v>-21.061643835616437</v>
      </c>
      <c r="F135" s="20">
        <f t="shared" si="5"/>
        <v>-6200</v>
      </c>
      <c r="G135" s="21">
        <f t="shared" si="6"/>
        <v>2078.9383561643835</v>
      </c>
    </row>
    <row r="136" spans="2:7" ht="20.25">
      <c r="B136" s="19">
        <v>123</v>
      </c>
      <c r="C136" s="19">
        <v>30</v>
      </c>
      <c r="D136" s="20">
        <f t="shared" si="4"/>
        <v>2100</v>
      </c>
      <c r="E136" s="32">
        <f t="shared" si="7"/>
        <v>-31.84931506849315</v>
      </c>
      <c r="F136" s="20">
        <f t="shared" si="5"/>
        <v>-8300</v>
      </c>
      <c r="G136" s="21">
        <f t="shared" si="6"/>
        <v>2068.150684931507</v>
      </c>
    </row>
    <row r="137" spans="2:7" ht="20.25">
      <c r="B137" s="19">
        <v>124</v>
      </c>
      <c r="C137" s="19">
        <v>30</v>
      </c>
      <c r="D137" s="20">
        <f t="shared" si="4"/>
        <v>2100</v>
      </c>
      <c r="E137" s="32">
        <f t="shared" si="7"/>
        <v>-42.636986301369866</v>
      </c>
      <c r="F137" s="20">
        <f t="shared" si="5"/>
        <v>-10400</v>
      </c>
      <c r="G137" s="21">
        <f t="shared" si="6"/>
        <v>2057.3630136986303</v>
      </c>
    </row>
    <row r="138" spans="2:7" ht="20.25">
      <c r="B138" s="19">
        <v>125</v>
      </c>
      <c r="C138" s="19">
        <v>30</v>
      </c>
      <c r="D138" s="20">
        <f t="shared" si="4"/>
        <v>2100</v>
      </c>
      <c r="E138" s="32">
        <f t="shared" si="7"/>
        <v>-53.42465753424658</v>
      </c>
      <c r="F138" s="20">
        <f t="shared" si="5"/>
        <v>-12500</v>
      </c>
      <c r="G138" s="21">
        <f t="shared" si="6"/>
        <v>2046.5753424657535</v>
      </c>
    </row>
    <row r="139" spans="2:7" ht="20.25">
      <c r="B139" s="19">
        <v>126</v>
      </c>
      <c r="C139" s="19">
        <v>30</v>
      </c>
      <c r="D139" s="20">
        <f t="shared" si="4"/>
        <v>2100</v>
      </c>
      <c r="E139" s="32">
        <f t="shared" si="7"/>
        <v>-64.21232876712328</v>
      </c>
      <c r="F139" s="20">
        <f t="shared" si="5"/>
        <v>-14600</v>
      </c>
      <c r="G139" s="21">
        <f t="shared" si="6"/>
        <v>2035.7876712328766</v>
      </c>
    </row>
    <row r="140" spans="2:7" ht="20.25">
      <c r="B140" s="19">
        <v>127</v>
      </c>
      <c r="C140" s="19">
        <v>30</v>
      </c>
      <c r="D140" s="20">
        <f t="shared" si="4"/>
        <v>2100</v>
      </c>
      <c r="E140" s="32">
        <f t="shared" si="7"/>
        <v>-75</v>
      </c>
      <c r="F140" s="20">
        <f t="shared" si="5"/>
        <v>-16700</v>
      </c>
      <c r="G140" s="21">
        <f t="shared" si="6"/>
        <v>2025</v>
      </c>
    </row>
    <row r="141" spans="2:7" ht="20.25">
      <c r="B141" s="19">
        <v>128</v>
      </c>
      <c r="C141" s="19">
        <v>30</v>
      </c>
      <c r="D141" s="20">
        <f t="shared" si="4"/>
        <v>2100</v>
      </c>
      <c r="E141" s="32">
        <f t="shared" si="7"/>
        <v>-85.78767123287672</v>
      </c>
      <c r="F141" s="20">
        <f t="shared" si="5"/>
        <v>-18800</v>
      </c>
      <c r="G141" s="21">
        <f t="shared" si="6"/>
        <v>2014.2123287671234</v>
      </c>
    </row>
    <row r="142" spans="2:7" ht="20.25">
      <c r="B142" s="19">
        <v>129</v>
      </c>
      <c r="C142" s="19">
        <v>30</v>
      </c>
      <c r="D142" s="20">
        <f t="shared" si="4"/>
        <v>2100</v>
      </c>
      <c r="E142" s="32">
        <f t="shared" si="7"/>
        <v>-96.57534246575342</v>
      </c>
      <c r="F142" s="20">
        <f t="shared" si="5"/>
        <v>-20900</v>
      </c>
      <c r="G142" s="21">
        <f t="shared" si="6"/>
        <v>2003.4246575342465</v>
      </c>
    </row>
    <row r="143" spans="2:7" ht="20.25">
      <c r="B143" s="19">
        <v>130</v>
      </c>
      <c r="C143" s="19">
        <v>30</v>
      </c>
      <c r="D143" s="20">
        <f aca="true" t="shared" si="8" ref="D143:D170">$E$6</f>
        <v>2100</v>
      </c>
      <c r="E143" s="32">
        <f t="shared" si="7"/>
        <v>-107.36301369863014</v>
      </c>
      <c r="F143" s="20">
        <f aca="true" t="shared" si="9" ref="F143:F170">SUM(F142-D143)</f>
        <v>-23000</v>
      </c>
      <c r="G143" s="21">
        <f aca="true" t="shared" si="10" ref="G143:G170">D143+E143</f>
        <v>1992.63698630137</v>
      </c>
    </row>
    <row r="144" spans="2:7" ht="20.25">
      <c r="B144" s="19">
        <v>131</v>
      </c>
      <c r="C144" s="19">
        <v>30</v>
      </c>
      <c r="D144" s="20">
        <f t="shared" si="8"/>
        <v>2100</v>
      </c>
      <c r="E144" s="32">
        <f aca="true" t="shared" si="11" ref="E144:E170">F143*$E$11/100*C144/365</f>
        <v>-118.15068493150685</v>
      </c>
      <c r="F144" s="20">
        <f t="shared" si="9"/>
        <v>-25100</v>
      </c>
      <c r="G144" s="21">
        <f t="shared" si="10"/>
        <v>1981.849315068493</v>
      </c>
    </row>
    <row r="145" spans="2:7" ht="20.25">
      <c r="B145" s="19">
        <v>132</v>
      </c>
      <c r="C145" s="19">
        <v>30</v>
      </c>
      <c r="D145" s="20">
        <f t="shared" si="8"/>
        <v>2100</v>
      </c>
      <c r="E145" s="32">
        <f t="shared" si="11"/>
        <v>-128.93835616438355</v>
      </c>
      <c r="F145" s="20">
        <f t="shared" si="9"/>
        <v>-27200</v>
      </c>
      <c r="G145" s="21">
        <f t="shared" si="10"/>
        <v>1971.0616438356165</v>
      </c>
    </row>
    <row r="146" spans="2:7" ht="20.25">
      <c r="B146" s="19">
        <v>133</v>
      </c>
      <c r="C146" s="19">
        <v>30</v>
      </c>
      <c r="D146" s="20">
        <f t="shared" si="8"/>
        <v>2100</v>
      </c>
      <c r="E146" s="32">
        <f t="shared" si="11"/>
        <v>-139.72602739726028</v>
      </c>
      <c r="F146" s="20">
        <f t="shared" si="9"/>
        <v>-29300</v>
      </c>
      <c r="G146" s="21">
        <f t="shared" si="10"/>
        <v>1960.2739726027398</v>
      </c>
    </row>
    <row r="147" spans="2:7" ht="20.25">
      <c r="B147" s="19">
        <v>134</v>
      </c>
      <c r="C147" s="19">
        <v>30</v>
      </c>
      <c r="D147" s="20">
        <f t="shared" si="8"/>
        <v>2100</v>
      </c>
      <c r="E147" s="32">
        <f t="shared" si="11"/>
        <v>-150.513698630137</v>
      </c>
      <c r="F147" s="20">
        <f t="shared" si="9"/>
        <v>-31400</v>
      </c>
      <c r="G147" s="21">
        <f t="shared" si="10"/>
        <v>1949.486301369863</v>
      </c>
    </row>
    <row r="148" spans="2:7" ht="20.25">
      <c r="B148" s="19">
        <v>135</v>
      </c>
      <c r="C148" s="19">
        <v>30</v>
      </c>
      <c r="D148" s="20">
        <f t="shared" si="8"/>
        <v>2100</v>
      </c>
      <c r="E148" s="32">
        <f t="shared" si="11"/>
        <v>-161.3013698630137</v>
      </c>
      <c r="F148" s="20">
        <f t="shared" si="9"/>
        <v>-33500</v>
      </c>
      <c r="G148" s="21">
        <f t="shared" si="10"/>
        <v>1938.6986301369864</v>
      </c>
    </row>
    <row r="149" spans="2:7" ht="20.25">
      <c r="B149" s="19">
        <v>136</v>
      </c>
      <c r="C149" s="19">
        <v>30</v>
      </c>
      <c r="D149" s="20">
        <f t="shared" si="8"/>
        <v>2100</v>
      </c>
      <c r="E149" s="32">
        <f t="shared" si="11"/>
        <v>-172.08904109589042</v>
      </c>
      <c r="F149" s="20">
        <f t="shared" si="9"/>
        <v>-35600</v>
      </c>
      <c r="G149" s="21">
        <f t="shared" si="10"/>
        <v>1927.9109589041095</v>
      </c>
    </row>
    <row r="150" spans="2:7" ht="20.25">
      <c r="B150" s="19">
        <v>137</v>
      </c>
      <c r="C150" s="19">
        <v>30</v>
      </c>
      <c r="D150" s="20">
        <f t="shared" si="8"/>
        <v>2100</v>
      </c>
      <c r="E150" s="32">
        <f t="shared" si="11"/>
        <v>-182.87671232876713</v>
      </c>
      <c r="F150" s="20">
        <f t="shared" si="9"/>
        <v>-37700</v>
      </c>
      <c r="G150" s="21">
        <f t="shared" si="10"/>
        <v>1917.123287671233</v>
      </c>
    </row>
    <row r="151" spans="2:7" ht="20.25">
      <c r="B151" s="19">
        <v>138</v>
      </c>
      <c r="C151" s="19">
        <v>30</v>
      </c>
      <c r="D151" s="20">
        <f t="shared" si="8"/>
        <v>2100</v>
      </c>
      <c r="E151" s="32">
        <f t="shared" si="11"/>
        <v>-193.66438356164383</v>
      </c>
      <c r="F151" s="20">
        <f t="shared" si="9"/>
        <v>-39800</v>
      </c>
      <c r="G151" s="21">
        <f t="shared" si="10"/>
        <v>1906.3356164383563</v>
      </c>
    </row>
    <row r="152" spans="2:7" ht="20.25">
      <c r="B152" s="19">
        <v>139</v>
      </c>
      <c r="C152" s="19">
        <v>30</v>
      </c>
      <c r="D152" s="20">
        <f t="shared" si="8"/>
        <v>2100</v>
      </c>
      <c r="E152" s="32">
        <f t="shared" si="11"/>
        <v>-204.45205479452054</v>
      </c>
      <c r="F152" s="20">
        <f t="shared" si="9"/>
        <v>-41900</v>
      </c>
      <c r="G152" s="21">
        <f t="shared" si="10"/>
        <v>1895.5479452054794</v>
      </c>
    </row>
    <row r="153" spans="2:7" ht="20.25">
      <c r="B153" s="19">
        <v>140</v>
      </c>
      <c r="C153" s="19">
        <v>30</v>
      </c>
      <c r="D153" s="20">
        <f t="shared" si="8"/>
        <v>2100</v>
      </c>
      <c r="E153" s="32">
        <f t="shared" si="11"/>
        <v>-215.23972602739727</v>
      </c>
      <c r="F153" s="20">
        <f t="shared" si="9"/>
        <v>-44000</v>
      </c>
      <c r="G153" s="21">
        <f t="shared" si="10"/>
        <v>1884.7602739726028</v>
      </c>
    </row>
    <row r="154" spans="2:7" ht="20.25">
      <c r="B154" s="19">
        <v>141</v>
      </c>
      <c r="C154" s="19">
        <v>30</v>
      </c>
      <c r="D154" s="20">
        <f t="shared" si="8"/>
        <v>2100</v>
      </c>
      <c r="E154" s="32">
        <f t="shared" si="11"/>
        <v>-226.02739726027397</v>
      </c>
      <c r="F154" s="20">
        <f t="shared" si="9"/>
        <v>-46100</v>
      </c>
      <c r="G154" s="21">
        <f t="shared" si="10"/>
        <v>1873.972602739726</v>
      </c>
    </row>
    <row r="155" spans="2:7" ht="20.25">
      <c r="B155" s="19">
        <v>142</v>
      </c>
      <c r="C155" s="19">
        <v>30</v>
      </c>
      <c r="D155" s="20">
        <f t="shared" si="8"/>
        <v>2100</v>
      </c>
      <c r="E155" s="32">
        <f t="shared" si="11"/>
        <v>-236.81506849315068</v>
      </c>
      <c r="F155" s="20">
        <f t="shared" si="9"/>
        <v>-48200</v>
      </c>
      <c r="G155" s="21">
        <f t="shared" si="10"/>
        <v>1863.1849315068494</v>
      </c>
    </row>
    <row r="156" spans="2:7" ht="20.25">
      <c r="B156" s="19">
        <v>143</v>
      </c>
      <c r="C156" s="19">
        <v>30</v>
      </c>
      <c r="D156" s="20">
        <f t="shared" si="8"/>
        <v>2100</v>
      </c>
      <c r="E156" s="32">
        <f t="shared" si="11"/>
        <v>-247.6027397260274</v>
      </c>
      <c r="F156" s="20">
        <f t="shared" si="9"/>
        <v>-50300</v>
      </c>
      <c r="G156" s="21">
        <f t="shared" si="10"/>
        <v>1852.3972602739725</v>
      </c>
    </row>
    <row r="157" spans="2:7" ht="20.25">
      <c r="B157" s="19">
        <v>144</v>
      </c>
      <c r="C157" s="19">
        <v>30</v>
      </c>
      <c r="D157" s="20">
        <f t="shared" si="8"/>
        <v>2100</v>
      </c>
      <c r="E157" s="32">
        <f t="shared" si="11"/>
        <v>-258.3904109589041</v>
      </c>
      <c r="F157" s="20">
        <f t="shared" si="9"/>
        <v>-52400</v>
      </c>
      <c r="G157" s="21">
        <f t="shared" si="10"/>
        <v>1841.609589041096</v>
      </c>
    </row>
    <row r="158" spans="2:7" ht="20.25">
      <c r="B158" s="19">
        <v>145</v>
      </c>
      <c r="C158" s="19">
        <v>30</v>
      </c>
      <c r="D158" s="20">
        <f t="shared" si="8"/>
        <v>2100</v>
      </c>
      <c r="E158" s="32">
        <f t="shared" si="11"/>
        <v>-269.17808219178085</v>
      </c>
      <c r="F158" s="20">
        <f t="shared" si="9"/>
        <v>-54500</v>
      </c>
      <c r="G158" s="21">
        <f t="shared" si="10"/>
        <v>1830.821917808219</v>
      </c>
    </row>
    <row r="159" spans="2:7" ht="20.25">
      <c r="B159" s="19">
        <v>146</v>
      </c>
      <c r="C159" s="19">
        <v>30</v>
      </c>
      <c r="D159" s="20">
        <f t="shared" si="8"/>
        <v>2100</v>
      </c>
      <c r="E159" s="32">
        <f t="shared" si="11"/>
        <v>-279.9657534246575</v>
      </c>
      <c r="F159" s="20">
        <f t="shared" si="9"/>
        <v>-56600</v>
      </c>
      <c r="G159" s="21">
        <f t="shared" si="10"/>
        <v>1820.0342465753424</v>
      </c>
    </row>
    <row r="160" spans="2:7" ht="20.25">
      <c r="B160" s="19">
        <v>147</v>
      </c>
      <c r="C160" s="19">
        <v>30</v>
      </c>
      <c r="D160" s="20">
        <f t="shared" si="8"/>
        <v>2100</v>
      </c>
      <c r="E160" s="32">
        <f t="shared" si="11"/>
        <v>-290.75342465753425</v>
      </c>
      <c r="F160" s="20">
        <f t="shared" si="9"/>
        <v>-58700</v>
      </c>
      <c r="G160" s="21">
        <f t="shared" si="10"/>
        <v>1809.2465753424658</v>
      </c>
    </row>
    <row r="161" spans="2:7" ht="20.25">
      <c r="B161" s="19">
        <v>148</v>
      </c>
      <c r="C161" s="19">
        <v>30</v>
      </c>
      <c r="D161" s="20">
        <f t="shared" si="8"/>
        <v>2100</v>
      </c>
      <c r="E161" s="32">
        <f t="shared" si="11"/>
        <v>-301.541095890411</v>
      </c>
      <c r="F161" s="20">
        <f t="shared" si="9"/>
        <v>-60800</v>
      </c>
      <c r="G161" s="21">
        <f t="shared" si="10"/>
        <v>1798.458904109589</v>
      </c>
    </row>
    <row r="162" spans="2:7" ht="20.25">
      <c r="B162" s="19">
        <v>149</v>
      </c>
      <c r="C162" s="19">
        <v>30</v>
      </c>
      <c r="D162" s="20">
        <f t="shared" si="8"/>
        <v>2100</v>
      </c>
      <c r="E162" s="32">
        <f t="shared" si="11"/>
        <v>-312.32876712328766</v>
      </c>
      <c r="F162" s="20">
        <f t="shared" si="9"/>
        <v>-62900</v>
      </c>
      <c r="G162" s="21">
        <f t="shared" si="10"/>
        <v>1787.6712328767123</v>
      </c>
    </row>
    <row r="163" spans="2:7" ht="20.25">
      <c r="B163" s="19">
        <v>150</v>
      </c>
      <c r="C163" s="19">
        <v>30</v>
      </c>
      <c r="D163" s="20">
        <f t="shared" si="8"/>
        <v>2100</v>
      </c>
      <c r="E163" s="32">
        <f t="shared" si="11"/>
        <v>-323.1164383561644</v>
      </c>
      <c r="F163" s="20">
        <f t="shared" si="9"/>
        <v>-65000</v>
      </c>
      <c r="G163" s="21">
        <f t="shared" si="10"/>
        <v>1776.8835616438355</v>
      </c>
    </row>
    <row r="164" spans="2:7" ht="20.25">
      <c r="B164" s="19">
        <v>151</v>
      </c>
      <c r="C164" s="19">
        <v>30</v>
      </c>
      <c r="D164" s="20">
        <f t="shared" si="8"/>
        <v>2100</v>
      </c>
      <c r="E164" s="32">
        <f t="shared" si="11"/>
        <v>-333.90410958904107</v>
      </c>
      <c r="F164" s="20">
        <f t="shared" si="9"/>
        <v>-67100</v>
      </c>
      <c r="G164" s="21">
        <f t="shared" si="10"/>
        <v>1766.0958904109589</v>
      </c>
    </row>
    <row r="165" spans="2:7" ht="20.25">
      <c r="B165" s="19">
        <v>152</v>
      </c>
      <c r="C165" s="19">
        <v>30</v>
      </c>
      <c r="D165" s="20">
        <f t="shared" si="8"/>
        <v>2100</v>
      </c>
      <c r="E165" s="32">
        <f t="shared" si="11"/>
        <v>-344.6917808219178</v>
      </c>
      <c r="F165" s="20">
        <f t="shared" si="9"/>
        <v>-69200</v>
      </c>
      <c r="G165" s="21">
        <f t="shared" si="10"/>
        <v>1755.3082191780823</v>
      </c>
    </row>
    <row r="166" spans="2:7" ht="20.25">
      <c r="B166" s="19">
        <v>153</v>
      </c>
      <c r="C166" s="19">
        <v>30</v>
      </c>
      <c r="D166" s="20">
        <f t="shared" si="8"/>
        <v>2100</v>
      </c>
      <c r="E166" s="32">
        <f t="shared" si="11"/>
        <v>-355.47945205479454</v>
      </c>
      <c r="F166" s="20">
        <f t="shared" si="9"/>
        <v>-71300</v>
      </c>
      <c r="G166" s="21">
        <f t="shared" si="10"/>
        <v>1744.5205479452054</v>
      </c>
    </row>
    <row r="167" spans="2:7" ht="20.25">
      <c r="B167" s="19">
        <v>154</v>
      </c>
      <c r="C167" s="19">
        <v>30</v>
      </c>
      <c r="D167" s="20">
        <f t="shared" si="8"/>
        <v>2100</v>
      </c>
      <c r="E167" s="32">
        <f t="shared" si="11"/>
        <v>-366.2671232876712</v>
      </c>
      <c r="F167" s="20">
        <f t="shared" si="9"/>
        <v>-73400</v>
      </c>
      <c r="G167" s="21">
        <f t="shared" si="10"/>
        <v>1733.7328767123288</v>
      </c>
    </row>
    <row r="168" spans="2:7" ht="20.25">
      <c r="B168" s="19">
        <v>155</v>
      </c>
      <c r="C168" s="19">
        <v>30</v>
      </c>
      <c r="D168" s="20">
        <f t="shared" si="8"/>
        <v>2100</v>
      </c>
      <c r="E168" s="32">
        <f t="shared" si="11"/>
        <v>-377.05479452054794</v>
      </c>
      <c r="F168" s="20">
        <f t="shared" si="9"/>
        <v>-75500</v>
      </c>
      <c r="G168" s="21">
        <f t="shared" si="10"/>
        <v>1722.945205479452</v>
      </c>
    </row>
    <row r="169" spans="2:7" ht="20.25">
      <c r="B169" s="19">
        <v>156</v>
      </c>
      <c r="C169" s="19">
        <v>30</v>
      </c>
      <c r="D169" s="20">
        <f t="shared" si="8"/>
        <v>2100</v>
      </c>
      <c r="E169" s="32">
        <f t="shared" si="11"/>
        <v>-387.8424657534247</v>
      </c>
      <c r="F169" s="20">
        <f t="shared" si="9"/>
        <v>-77600</v>
      </c>
      <c r="G169" s="21">
        <f t="shared" si="10"/>
        <v>1712.1575342465753</v>
      </c>
    </row>
    <row r="170" spans="2:7" ht="20.25">
      <c r="B170" s="19">
        <v>157</v>
      </c>
      <c r="C170" s="19">
        <v>30</v>
      </c>
      <c r="D170" s="20">
        <f t="shared" si="8"/>
        <v>2100</v>
      </c>
      <c r="E170" s="32">
        <f t="shared" si="11"/>
        <v>-398.63013698630135</v>
      </c>
      <c r="F170" s="20">
        <f t="shared" si="9"/>
        <v>-79700</v>
      </c>
      <c r="G170" s="21">
        <f t="shared" si="10"/>
        <v>1701.3698630136987</v>
      </c>
    </row>
  </sheetData>
  <sheetProtection sheet="1"/>
  <mergeCells count="5">
    <mergeCell ref="A1:G1"/>
    <mergeCell ref="H2:I2"/>
    <mergeCell ref="F4:J4"/>
    <mergeCell ref="H5:L5"/>
    <mergeCell ref="H6:L6"/>
  </mergeCells>
  <conditionalFormatting sqref="B13:G170">
    <cfRule type="cellIs" priority="1" dxfId="24" operator="lessThan" stopIfTrue="1">
      <formula>0</formula>
    </cfRule>
  </conditionalFormatting>
  <hyperlinks>
    <hyperlink ref="H2:I2" location="MENU!A1" display="กลับเมนูหลัก"/>
  </hyperlinks>
  <printOptions/>
  <pageMargins left="0.6" right="0.4330708661417323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gun1</cp:lastModifiedBy>
  <cp:lastPrinted>2015-06-09T03:16:49Z</cp:lastPrinted>
  <dcterms:created xsi:type="dcterms:W3CDTF">2015-05-12T12:12:47Z</dcterms:created>
  <dcterms:modified xsi:type="dcterms:W3CDTF">2018-03-21T08:03:46Z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